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van Carbonero\"/>
    </mc:Choice>
  </mc:AlternateContent>
  <xr:revisionPtr revIDLastSave="0" documentId="8_{8B64AC72-83CF-4743-9D72-32FD564078CF}" xr6:coauthVersionLast="47" xr6:coauthVersionMax="47" xr10:uidLastSave="{00000000-0000-0000-0000-000000000000}"/>
  <bookViews>
    <workbookView xWindow="-28910" yWindow="-110" windowWidth="29020" windowHeight="15700" tabRatio="814" xr2:uid="{00000000-000D-0000-FFFF-FFFF00000000}"/>
  </bookViews>
  <sheets>
    <sheet name="b)Estandar (E) (2)" sheetId="2" r:id="rId1"/>
    <sheet name="RESUMEN POR ZONA " sheetId="4" r:id="rId2"/>
    <sheet name="resumen " sheetId="3" r:id="rId3"/>
  </sheets>
  <definedNames>
    <definedName name="area" localSheetId="0">#REF!</definedName>
    <definedName name="area" localSheetId="1">#REF!</definedName>
    <definedName name="area">#REF!</definedName>
    <definedName name="cargo" localSheetId="0">#REF!</definedName>
    <definedName name="cargo" localSheetId="1">#REF!</definedName>
    <definedName name="cargo">#REF!</definedName>
    <definedName name="cargocontacto" localSheetId="0">#REF!</definedName>
    <definedName name="cargocontacto" localSheetId="1">#REF!</definedName>
    <definedName name="cargocontacto">#REF!</definedName>
    <definedName name="cargoresponsabledelaobra" localSheetId="0">#REF!</definedName>
    <definedName name="cargoresponsabledelaobra" localSheetId="1">#REF!</definedName>
    <definedName name="cargoresponsabledelaobra">#REF!</definedName>
    <definedName name="cargovendedor" localSheetId="0">#REF!</definedName>
    <definedName name="cargovendedor" localSheetId="1">#REF!</definedName>
    <definedName name="cargovendedor">#REF!</definedName>
    <definedName name="ciudad" localSheetId="0">#REF!</definedName>
    <definedName name="ciudad" localSheetId="1">#REF!</definedName>
    <definedName name="ciudad">#REF!</definedName>
    <definedName name="ciudadcliente" localSheetId="0">#REF!</definedName>
    <definedName name="ciudadcliente" localSheetId="1">#REF!</definedName>
    <definedName name="ciudadcliente">#REF!</definedName>
    <definedName name="ciudaddelaobra" localSheetId="0">#REF!</definedName>
    <definedName name="ciudaddelaobra" localSheetId="1">#REF!</definedName>
    <definedName name="ciudaddelaobra">#REF!</definedName>
    <definedName name="cmic" localSheetId="0">#REF!</definedName>
    <definedName name="cmic" localSheetId="1">#REF!</definedName>
    <definedName name="cmic">#REF!</definedName>
    <definedName name="codigodelaobra" localSheetId="0">#REF!</definedName>
    <definedName name="codigodelaobra" localSheetId="1">#REF!</definedName>
    <definedName name="codigodelaobra">#REF!</definedName>
    <definedName name="codigopostalcliente" localSheetId="0">#REF!</definedName>
    <definedName name="codigopostalcliente" localSheetId="1">#REF!</definedName>
    <definedName name="codigopostalcliente">#REF!</definedName>
    <definedName name="codigopostaldelaobra" localSheetId="0">#REF!</definedName>
    <definedName name="codigopostaldelaobra" localSheetId="1">#REF!</definedName>
    <definedName name="codigopostaldelaobra">#REF!</definedName>
    <definedName name="codigovendedor" localSheetId="0">#REF!</definedName>
    <definedName name="codigovendedor" localSheetId="1">#REF!</definedName>
    <definedName name="codigovendedor">#REF!</definedName>
    <definedName name="colonia" localSheetId="0">#REF!</definedName>
    <definedName name="colonia" localSheetId="1">#REF!</definedName>
    <definedName name="colonia">#REF!</definedName>
    <definedName name="coloniacliente" localSheetId="0">#REF!</definedName>
    <definedName name="coloniacliente" localSheetId="1">#REF!</definedName>
    <definedName name="coloniacliente">#REF!</definedName>
    <definedName name="coloniadelaobra" localSheetId="0">#REF!</definedName>
    <definedName name="coloniadelaobra" localSheetId="1">#REF!</definedName>
    <definedName name="coloniadelaobra">#REF!</definedName>
    <definedName name="contactocliente" localSheetId="0">#REF!</definedName>
    <definedName name="contactocliente" localSheetId="1">#REF!</definedName>
    <definedName name="contactocliente">#REF!</definedName>
    <definedName name="decimalesredondeo" localSheetId="0">#REF!</definedName>
    <definedName name="decimalesredondeo" localSheetId="1">#REF!</definedName>
    <definedName name="decimalesredondeo">#REF!</definedName>
    <definedName name="departamento" localSheetId="0">#REF!</definedName>
    <definedName name="departamento" localSheetId="1">#REF!</definedName>
    <definedName name="departamento">#REF!</definedName>
    <definedName name="direccioncliente" localSheetId="0">#REF!</definedName>
    <definedName name="direccioncliente" localSheetId="1">#REF!</definedName>
    <definedName name="direccioncliente">#REF!</definedName>
    <definedName name="direcciondeconcurso" localSheetId="0">#REF!</definedName>
    <definedName name="direcciondeconcurso" localSheetId="1">#REF!</definedName>
    <definedName name="direcciondeconcurso">#REF!</definedName>
    <definedName name="direcciondelaobra" localSheetId="0">#REF!</definedName>
    <definedName name="direcciondelaobra" localSheetId="1">#REF!</definedName>
    <definedName name="direcciondelaobra">#REF!</definedName>
    <definedName name="domicilio" localSheetId="0">#REF!</definedName>
    <definedName name="domicilio" localSheetId="1">#REF!</definedName>
    <definedName name="domicilio">#REF!</definedName>
    <definedName name="email" localSheetId="0">#REF!</definedName>
    <definedName name="email" localSheetId="1">#REF!</definedName>
    <definedName name="email">#REF!</definedName>
    <definedName name="emailcliente" localSheetId="0">#REF!</definedName>
    <definedName name="emailcliente" localSheetId="1">#REF!</definedName>
    <definedName name="emailcliente">#REF!</definedName>
    <definedName name="emaildelaobra" localSheetId="0">#REF!</definedName>
    <definedName name="emaildelaobra" localSheetId="1">#REF!</definedName>
    <definedName name="emaildelaobra">#REF!</definedName>
    <definedName name="estado" localSheetId="0">#REF!</definedName>
    <definedName name="estado" localSheetId="1">#REF!</definedName>
    <definedName name="estado">#REF!</definedName>
    <definedName name="estadodelaobra" localSheetId="0">#REF!</definedName>
    <definedName name="estadodelaobra" localSheetId="1">#REF!</definedName>
    <definedName name="estadodelaobra">#REF!</definedName>
    <definedName name="fechaconvocatoria" localSheetId="0">#REF!</definedName>
    <definedName name="fechaconvocatoria" localSheetId="1">#REF!</definedName>
    <definedName name="fechaconvocatoria">#REF!</definedName>
    <definedName name="fechadeconcurso" localSheetId="0">#REF!</definedName>
    <definedName name="fechadeconcurso" localSheetId="1">#REF!</definedName>
    <definedName name="fechadeconcurso">#REF!</definedName>
    <definedName name="fechainicio" localSheetId="0">#REF!</definedName>
    <definedName name="fechainicio" localSheetId="1">#REF!</definedName>
    <definedName name="fechainicio">#REF!</definedName>
    <definedName name="fechaterminacion" localSheetId="0">#REF!</definedName>
    <definedName name="fechaterminacion" localSheetId="1">#REF!</definedName>
    <definedName name="fechaterminacion">#REF!</definedName>
    <definedName name="imss" localSheetId="0">#REF!</definedName>
    <definedName name="imss" localSheetId="1">#REF!</definedName>
    <definedName name="imss">#REF!</definedName>
    <definedName name="infonavit" localSheetId="0">#REF!</definedName>
    <definedName name="infonavit" localSheetId="1">#REF!</definedName>
    <definedName name="infonavit">#REF!</definedName>
    <definedName name="mailcontacto" localSheetId="0">#REF!</definedName>
    <definedName name="mailcontacto" localSheetId="1">#REF!</definedName>
    <definedName name="mailcontacto">#REF!</definedName>
    <definedName name="mailvendedor" localSheetId="0">#REF!</definedName>
    <definedName name="mailvendedor" localSheetId="1">#REF!</definedName>
    <definedName name="mailvendedor">#REF!</definedName>
    <definedName name="nombrecliente" localSheetId="0">#REF!</definedName>
    <definedName name="nombrecliente" localSheetId="1">#REF!</definedName>
    <definedName name="nombrecliente">#REF!</definedName>
    <definedName name="nombredelaobra" localSheetId="0">#REF!</definedName>
    <definedName name="nombredelaobra" localSheetId="1">#REF!</definedName>
    <definedName name="nombredelaobra">#REF!</definedName>
    <definedName name="nombrevendedor" localSheetId="0">#REF!</definedName>
    <definedName name="nombrevendedor" localSheetId="1">#REF!</definedName>
    <definedName name="nombrevendedor">#REF!</definedName>
    <definedName name="numconvocatoria" localSheetId="0">#REF!</definedName>
    <definedName name="numconvocatoria" localSheetId="1">#REF!</definedName>
    <definedName name="numconvocatoria">#REF!</definedName>
    <definedName name="numerodeconcurso" localSheetId="0">#REF!</definedName>
    <definedName name="numerodeconcurso" localSheetId="1">#REF!</definedName>
    <definedName name="numerodeconcurso">#REF!</definedName>
    <definedName name="plazocalculado" localSheetId="0">#REF!</definedName>
    <definedName name="plazocalculado" localSheetId="1">#REF!</definedName>
    <definedName name="plazocalculado">#REF!</definedName>
    <definedName name="plazoreal" localSheetId="0">#REF!</definedName>
    <definedName name="plazoreal" localSheetId="1">#REF!</definedName>
    <definedName name="plazoreal">#REF!</definedName>
    <definedName name="porcentajeivapresupuesto" localSheetId="0">#REF!</definedName>
    <definedName name="porcentajeivapresupuesto" localSheetId="1">#REF!</definedName>
    <definedName name="porcentajeivapresupuesto">#REF!</definedName>
    <definedName name="primeramoneda" localSheetId="0">#REF!</definedName>
    <definedName name="primeramoneda" localSheetId="1">#REF!</definedName>
    <definedName name="primeramoneda">#REF!</definedName>
    <definedName name="razonsocial" localSheetId="0">#REF!</definedName>
    <definedName name="razonsocial" localSheetId="1">#REF!</definedName>
    <definedName name="razonsocial">#REF!</definedName>
    <definedName name="remateprimeramoneda" localSheetId="0">#REF!</definedName>
    <definedName name="remateprimeramoneda" localSheetId="1">#REF!</definedName>
    <definedName name="remateprimeramoneda">#REF!</definedName>
    <definedName name="rematesegundamoneda" localSheetId="0">#REF!</definedName>
    <definedName name="rematesegundamoneda" localSheetId="1">#REF!</definedName>
    <definedName name="rematesegundamoneda">#REF!</definedName>
    <definedName name="responsable" localSheetId="0">#REF!</definedName>
    <definedName name="responsable" localSheetId="1">#REF!</definedName>
    <definedName name="responsable">#REF!</definedName>
    <definedName name="responsabledelaobra" localSheetId="0">#REF!</definedName>
    <definedName name="responsabledelaobra" localSheetId="1">#REF!</definedName>
    <definedName name="responsabledelaobra">#REF!</definedName>
    <definedName name="rfc" localSheetId="0">#REF!</definedName>
    <definedName name="rfc" localSheetId="1">#REF!</definedName>
    <definedName name="rfc">#REF!</definedName>
    <definedName name="segundamoneda" localSheetId="0">#REF!</definedName>
    <definedName name="segundamoneda" localSheetId="1">#REF!</definedName>
    <definedName name="segundamoneda">#REF!</definedName>
    <definedName name="telefono" localSheetId="0">#REF!</definedName>
    <definedName name="telefono" localSheetId="1">#REF!</definedName>
    <definedName name="telefono">#REF!</definedName>
    <definedName name="telefonocliente" localSheetId="0">#REF!</definedName>
    <definedName name="telefonocliente" localSheetId="1">#REF!</definedName>
    <definedName name="telefonocliente">#REF!</definedName>
    <definedName name="telefonocontacto" localSheetId="0">#REF!</definedName>
    <definedName name="telefonocontacto" localSheetId="1">#REF!</definedName>
    <definedName name="telefonocontacto">#REF!</definedName>
    <definedName name="telefonodelaobra" localSheetId="0">#REF!</definedName>
    <definedName name="telefonodelaobra" localSheetId="1">#REF!</definedName>
    <definedName name="telefonodelaobra">#REF!</definedName>
    <definedName name="telefonovendedor" localSheetId="0">#REF!</definedName>
    <definedName name="telefonovendedor" localSheetId="1">#REF!</definedName>
    <definedName name="telefonovendedor">#REF!</definedName>
    <definedName name="tipodelicitacion" localSheetId="0">#REF!</definedName>
    <definedName name="tipodelicitacion" localSheetId="1">#REF!</definedName>
    <definedName name="tipodelicitacion">#REF!</definedName>
    <definedName name="_xlnm.Print_Titles" localSheetId="0">'b)Estandar (E) (2)'!$1:$8</definedName>
    <definedName name="totalpresupuestoprimeramoneda" localSheetId="0">#REF!</definedName>
    <definedName name="totalpresupuestoprimeramoneda" localSheetId="1">#REF!</definedName>
    <definedName name="totalpresupuestoprimeramoneda">#REF!</definedName>
    <definedName name="totalpresupuestosegundamoneda" localSheetId="0">#REF!</definedName>
    <definedName name="totalpresupuestosegundamoneda" localSheetId="1">#REF!</definedName>
    <definedName name="totalpresupuestosegundamone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751" i="2" l="1"/>
  <c r="W1751" i="2"/>
  <c r="V1751" i="2"/>
  <c r="U1751" i="2"/>
  <c r="T1751" i="2"/>
  <c r="X1750" i="2"/>
  <c r="W1750" i="2"/>
  <c r="V1750" i="2"/>
  <c r="U1750" i="2"/>
  <c r="T1750" i="2"/>
  <c r="X1749" i="2"/>
  <c r="W1749" i="2"/>
  <c r="V1749" i="2"/>
  <c r="U1749" i="2"/>
  <c r="T1749" i="2"/>
  <c r="X1748" i="2"/>
  <c r="W1748" i="2"/>
  <c r="V1748" i="2"/>
  <c r="U1748" i="2"/>
  <c r="T1748" i="2"/>
  <c r="X1747" i="2"/>
  <c r="W1747" i="2"/>
  <c r="V1747" i="2"/>
  <c r="U1747" i="2"/>
  <c r="T1747" i="2"/>
  <c r="X1746" i="2"/>
  <c r="W1746" i="2"/>
  <c r="V1746" i="2"/>
  <c r="U1746" i="2"/>
  <c r="T1746" i="2"/>
  <c r="X1745" i="2"/>
  <c r="W1745" i="2"/>
  <c r="V1745" i="2"/>
  <c r="U1745" i="2"/>
  <c r="T1745" i="2"/>
  <c r="X1744" i="2"/>
  <c r="W1744" i="2"/>
  <c r="V1744" i="2"/>
  <c r="U1744" i="2"/>
  <c r="T1744" i="2"/>
  <c r="X1743" i="2"/>
  <c r="W1743" i="2"/>
  <c r="V1743" i="2"/>
  <c r="U1743" i="2"/>
  <c r="T1743" i="2"/>
  <c r="X1742" i="2"/>
  <c r="W1742" i="2"/>
  <c r="V1742" i="2"/>
  <c r="U1742" i="2"/>
  <c r="T1742" i="2"/>
  <c r="X1741" i="2"/>
  <c r="W1741" i="2"/>
  <c r="V1741" i="2"/>
  <c r="U1741" i="2"/>
  <c r="T1741" i="2"/>
  <c r="X1740" i="2"/>
  <c r="W1740" i="2"/>
  <c r="V1740" i="2"/>
  <c r="U1740" i="2"/>
  <c r="T1740" i="2"/>
  <c r="X1739" i="2"/>
  <c r="W1739" i="2"/>
  <c r="V1739" i="2"/>
  <c r="U1739" i="2"/>
  <c r="T1739" i="2"/>
  <c r="X1738" i="2"/>
  <c r="W1738" i="2"/>
  <c r="V1738" i="2"/>
  <c r="U1738" i="2"/>
  <c r="T1738" i="2"/>
  <c r="X1737" i="2"/>
  <c r="W1737" i="2"/>
  <c r="V1737" i="2"/>
  <c r="U1737" i="2"/>
  <c r="T1737" i="2"/>
  <c r="X1736" i="2"/>
  <c r="W1736" i="2"/>
  <c r="V1736" i="2"/>
  <c r="U1736" i="2"/>
  <c r="T1736" i="2"/>
  <c r="X1735" i="2"/>
  <c r="W1735" i="2"/>
  <c r="V1735" i="2"/>
  <c r="U1735" i="2"/>
  <c r="T1735" i="2"/>
  <c r="X1734" i="2"/>
  <c r="W1734" i="2"/>
  <c r="V1734" i="2"/>
  <c r="U1734" i="2"/>
  <c r="T1734" i="2"/>
  <c r="X1733" i="2"/>
  <c r="W1733" i="2"/>
  <c r="V1733" i="2"/>
  <c r="U1733" i="2"/>
  <c r="T1733" i="2"/>
  <c r="X1732" i="2"/>
  <c r="W1732" i="2"/>
  <c r="V1732" i="2"/>
  <c r="U1732" i="2"/>
  <c r="T1732" i="2"/>
  <c r="X1731" i="2"/>
  <c r="W1731" i="2"/>
  <c r="V1731" i="2"/>
  <c r="U1731" i="2"/>
  <c r="T1731" i="2"/>
  <c r="X1730" i="2"/>
  <c r="W1730" i="2"/>
  <c r="V1730" i="2"/>
  <c r="U1730" i="2"/>
  <c r="T1730" i="2"/>
  <c r="X1729" i="2"/>
  <c r="W1729" i="2"/>
  <c r="V1729" i="2"/>
  <c r="U1729" i="2"/>
  <c r="T1729" i="2"/>
  <c r="X1728" i="2"/>
  <c r="W1728" i="2"/>
  <c r="V1728" i="2"/>
  <c r="U1728" i="2"/>
  <c r="T1728" i="2"/>
  <c r="X1727" i="2"/>
  <c r="W1727" i="2"/>
  <c r="V1727" i="2"/>
  <c r="U1727" i="2"/>
  <c r="T1727" i="2"/>
  <c r="X1726" i="2"/>
  <c r="W1726" i="2"/>
  <c r="V1726" i="2"/>
  <c r="U1726" i="2"/>
  <c r="T1726" i="2"/>
  <c r="X1725" i="2"/>
  <c r="W1725" i="2"/>
  <c r="V1725" i="2"/>
  <c r="U1725" i="2"/>
  <c r="T1725" i="2"/>
  <c r="X1724" i="2"/>
  <c r="W1724" i="2"/>
  <c r="V1724" i="2"/>
  <c r="U1724" i="2"/>
  <c r="T1724" i="2"/>
  <c r="X1723" i="2"/>
  <c r="W1723" i="2"/>
  <c r="V1723" i="2"/>
  <c r="U1723" i="2"/>
  <c r="T1723" i="2"/>
  <c r="X1722" i="2"/>
  <c r="W1722" i="2"/>
  <c r="V1722" i="2"/>
  <c r="U1722" i="2"/>
  <c r="T1722" i="2"/>
  <c r="X1721" i="2"/>
  <c r="W1721" i="2"/>
  <c r="V1721" i="2"/>
  <c r="U1721" i="2"/>
  <c r="T1721" i="2"/>
  <c r="X1720" i="2"/>
  <c r="W1720" i="2"/>
  <c r="V1720" i="2"/>
  <c r="U1720" i="2"/>
  <c r="T1720" i="2"/>
  <c r="X1719" i="2"/>
  <c r="W1719" i="2"/>
  <c r="V1719" i="2"/>
  <c r="U1719" i="2"/>
  <c r="T1719" i="2"/>
  <c r="X1718" i="2"/>
  <c r="W1718" i="2"/>
  <c r="V1718" i="2"/>
  <c r="U1718" i="2"/>
  <c r="T1718" i="2"/>
  <c r="X1717" i="2"/>
  <c r="W1717" i="2"/>
  <c r="V1717" i="2"/>
  <c r="U1717" i="2"/>
  <c r="T1717" i="2"/>
  <c r="X1716" i="2"/>
  <c r="W1716" i="2"/>
  <c r="V1716" i="2"/>
  <c r="U1716" i="2"/>
  <c r="T1716" i="2"/>
  <c r="X1715" i="2"/>
  <c r="W1715" i="2"/>
  <c r="V1715" i="2"/>
  <c r="U1715" i="2"/>
  <c r="T1715" i="2"/>
  <c r="X1714" i="2"/>
  <c r="W1714" i="2"/>
  <c r="V1714" i="2"/>
  <c r="U1714" i="2"/>
  <c r="T1714" i="2"/>
  <c r="X1713" i="2"/>
  <c r="W1713" i="2"/>
  <c r="V1713" i="2"/>
  <c r="U1713" i="2"/>
  <c r="T1713" i="2"/>
  <c r="X1712" i="2"/>
  <c r="W1712" i="2"/>
  <c r="V1712" i="2"/>
  <c r="U1712" i="2"/>
  <c r="T1712" i="2"/>
  <c r="X1711" i="2"/>
  <c r="W1711" i="2"/>
  <c r="V1711" i="2"/>
  <c r="U1711" i="2"/>
  <c r="T1711" i="2"/>
  <c r="X1710" i="2"/>
  <c r="W1710" i="2"/>
  <c r="V1710" i="2"/>
  <c r="U1710" i="2"/>
  <c r="T1710" i="2"/>
  <c r="X1709" i="2"/>
  <c r="W1709" i="2"/>
  <c r="V1709" i="2"/>
  <c r="U1709" i="2"/>
  <c r="T1709" i="2"/>
  <c r="X1708" i="2"/>
  <c r="W1708" i="2"/>
  <c r="V1708" i="2"/>
  <c r="U1708" i="2"/>
  <c r="T1708" i="2"/>
  <c r="X1707" i="2"/>
  <c r="W1707" i="2"/>
  <c r="V1707" i="2"/>
  <c r="U1707" i="2"/>
  <c r="T1707" i="2"/>
  <c r="X1706" i="2"/>
  <c r="W1706" i="2"/>
  <c r="V1706" i="2"/>
  <c r="U1706" i="2"/>
  <c r="T1706" i="2"/>
  <c r="X1705" i="2"/>
  <c r="W1705" i="2"/>
  <c r="V1705" i="2"/>
  <c r="U1705" i="2"/>
  <c r="T1705" i="2"/>
  <c r="X1704" i="2"/>
  <c r="W1704" i="2"/>
  <c r="V1704" i="2"/>
  <c r="U1704" i="2"/>
  <c r="T1704" i="2"/>
  <c r="X1703" i="2"/>
  <c r="W1703" i="2"/>
  <c r="V1703" i="2"/>
  <c r="U1703" i="2"/>
  <c r="T1703" i="2"/>
  <c r="X1702" i="2"/>
  <c r="W1702" i="2"/>
  <c r="V1702" i="2"/>
  <c r="U1702" i="2"/>
  <c r="T1702" i="2"/>
  <c r="X1701" i="2"/>
  <c r="W1701" i="2"/>
  <c r="V1701" i="2"/>
  <c r="U1701" i="2"/>
  <c r="T1701" i="2"/>
  <c r="X1700" i="2"/>
  <c r="W1700" i="2"/>
  <c r="V1700" i="2"/>
  <c r="U1700" i="2"/>
  <c r="T1700" i="2"/>
  <c r="X1699" i="2"/>
  <c r="W1699" i="2"/>
  <c r="V1699" i="2"/>
  <c r="U1699" i="2"/>
  <c r="T1699" i="2"/>
  <c r="X1698" i="2"/>
  <c r="W1698" i="2"/>
  <c r="V1698" i="2"/>
  <c r="U1698" i="2"/>
  <c r="T1698" i="2"/>
  <c r="X1697" i="2"/>
  <c r="W1697" i="2"/>
  <c r="V1697" i="2"/>
  <c r="U1697" i="2"/>
  <c r="T1697" i="2"/>
  <c r="X1696" i="2"/>
  <c r="W1696" i="2"/>
  <c r="V1696" i="2"/>
  <c r="U1696" i="2"/>
  <c r="T1696" i="2"/>
  <c r="X1695" i="2"/>
  <c r="W1695" i="2"/>
  <c r="V1695" i="2"/>
  <c r="U1695" i="2"/>
  <c r="T1695" i="2"/>
  <c r="X1694" i="2"/>
  <c r="W1694" i="2"/>
  <c r="V1694" i="2"/>
  <c r="U1694" i="2"/>
  <c r="T1694" i="2"/>
  <c r="X1693" i="2"/>
  <c r="W1693" i="2"/>
  <c r="V1693" i="2"/>
  <c r="U1693" i="2"/>
  <c r="T1693" i="2"/>
  <c r="X1692" i="2"/>
  <c r="W1692" i="2"/>
  <c r="V1692" i="2"/>
  <c r="U1692" i="2"/>
  <c r="T1692" i="2"/>
  <c r="X1691" i="2"/>
  <c r="W1691" i="2"/>
  <c r="V1691" i="2"/>
  <c r="U1691" i="2"/>
  <c r="T1691" i="2"/>
  <c r="X1690" i="2"/>
  <c r="W1690" i="2"/>
  <c r="V1690" i="2"/>
  <c r="U1690" i="2"/>
  <c r="T1690" i="2"/>
  <c r="X1689" i="2"/>
  <c r="W1689" i="2"/>
  <c r="V1689" i="2"/>
  <c r="U1689" i="2"/>
  <c r="T1689" i="2"/>
  <c r="X1688" i="2"/>
  <c r="W1688" i="2"/>
  <c r="V1688" i="2"/>
  <c r="U1688" i="2"/>
  <c r="T1688" i="2"/>
  <c r="X1687" i="2"/>
  <c r="W1687" i="2"/>
  <c r="V1687" i="2"/>
  <c r="U1687" i="2"/>
  <c r="T1687" i="2"/>
  <c r="X1686" i="2"/>
  <c r="W1686" i="2"/>
  <c r="V1686" i="2"/>
  <c r="U1686" i="2"/>
  <c r="T1686" i="2"/>
  <c r="X1685" i="2"/>
  <c r="W1685" i="2"/>
  <c r="V1685" i="2"/>
  <c r="U1685" i="2"/>
  <c r="T1685" i="2"/>
  <c r="X1684" i="2"/>
  <c r="W1684" i="2"/>
  <c r="V1684" i="2"/>
  <c r="U1684" i="2"/>
  <c r="T1684" i="2"/>
  <c r="X1683" i="2"/>
  <c r="W1683" i="2"/>
  <c r="V1683" i="2"/>
  <c r="U1683" i="2"/>
  <c r="T1683" i="2"/>
  <c r="X1682" i="2"/>
  <c r="W1682" i="2"/>
  <c r="V1682" i="2"/>
  <c r="U1682" i="2"/>
  <c r="T1682" i="2"/>
  <c r="X1681" i="2"/>
  <c r="W1681" i="2"/>
  <c r="V1681" i="2"/>
  <c r="U1681" i="2"/>
  <c r="T1681" i="2"/>
  <c r="X1680" i="2"/>
  <c r="W1680" i="2"/>
  <c r="V1680" i="2"/>
  <c r="U1680" i="2"/>
  <c r="T1680" i="2"/>
  <c r="X1679" i="2"/>
  <c r="W1679" i="2"/>
  <c r="V1679" i="2"/>
  <c r="U1679" i="2"/>
  <c r="T1679" i="2"/>
  <c r="X1678" i="2"/>
  <c r="W1678" i="2"/>
  <c r="V1678" i="2"/>
  <c r="U1678" i="2"/>
  <c r="T1678" i="2"/>
  <c r="X1677" i="2"/>
  <c r="W1677" i="2"/>
  <c r="V1677" i="2"/>
  <c r="U1677" i="2"/>
  <c r="T1677" i="2"/>
  <c r="X1676" i="2"/>
  <c r="W1676" i="2"/>
  <c r="V1676" i="2"/>
  <c r="U1676" i="2"/>
  <c r="T1676" i="2"/>
  <c r="X1675" i="2"/>
  <c r="W1675" i="2"/>
  <c r="V1675" i="2"/>
  <c r="U1675" i="2"/>
  <c r="T1675" i="2"/>
  <c r="X1674" i="2"/>
  <c r="W1674" i="2"/>
  <c r="V1674" i="2"/>
  <c r="U1674" i="2"/>
  <c r="T1674" i="2"/>
  <c r="X1673" i="2"/>
  <c r="W1673" i="2"/>
  <c r="V1673" i="2"/>
  <c r="U1673" i="2"/>
  <c r="T1673" i="2"/>
  <c r="X1672" i="2"/>
  <c r="W1672" i="2"/>
  <c r="V1672" i="2"/>
  <c r="U1672" i="2"/>
  <c r="T1672" i="2"/>
  <c r="X1671" i="2"/>
  <c r="W1671" i="2"/>
  <c r="V1671" i="2"/>
  <c r="U1671" i="2"/>
  <c r="T1671" i="2"/>
  <c r="X1670" i="2"/>
  <c r="W1670" i="2"/>
  <c r="V1670" i="2"/>
  <c r="U1670" i="2"/>
  <c r="T1670" i="2"/>
  <c r="X1669" i="2"/>
  <c r="W1669" i="2"/>
  <c r="V1669" i="2"/>
  <c r="U1669" i="2"/>
  <c r="T1669" i="2"/>
  <c r="X1668" i="2"/>
  <c r="W1668" i="2"/>
  <c r="V1668" i="2"/>
  <c r="U1668" i="2"/>
  <c r="T1668" i="2"/>
  <c r="X1667" i="2"/>
  <c r="W1667" i="2"/>
  <c r="V1667" i="2"/>
  <c r="U1667" i="2"/>
  <c r="T1667" i="2"/>
  <c r="X1666" i="2"/>
  <c r="W1666" i="2"/>
  <c r="V1666" i="2"/>
  <c r="U1666" i="2"/>
  <c r="T1666" i="2"/>
  <c r="X1665" i="2"/>
  <c r="W1665" i="2"/>
  <c r="V1665" i="2"/>
  <c r="U1665" i="2"/>
  <c r="T1665" i="2"/>
  <c r="X1664" i="2"/>
  <c r="W1664" i="2"/>
  <c r="V1664" i="2"/>
  <c r="U1664" i="2"/>
  <c r="T1664" i="2"/>
  <c r="X1663" i="2"/>
  <c r="W1663" i="2"/>
  <c r="V1663" i="2"/>
  <c r="U1663" i="2"/>
  <c r="T1663" i="2"/>
  <c r="X1662" i="2"/>
  <c r="W1662" i="2"/>
  <c r="V1662" i="2"/>
  <c r="U1662" i="2"/>
  <c r="T1662" i="2"/>
  <c r="X1661" i="2"/>
  <c r="W1661" i="2"/>
  <c r="V1661" i="2"/>
  <c r="U1661" i="2"/>
  <c r="T1661" i="2"/>
  <c r="X1660" i="2"/>
  <c r="W1660" i="2"/>
  <c r="V1660" i="2"/>
  <c r="U1660" i="2"/>
  <c r="T1660" i="2"/>
  <c r="X1659" i="2"/>
  <c r="W1659" i="2"/>
  <c r="V1659" i="2"/>
  <c r="U1659" i="2"/>
  <c r="T1659" i="2"/>
  <c r="X1658" i="2"/>
  <c r="W1658" i="2"/>
  <c r="V1658" i="2"/>
  <c r="U1658" i="2"/>
  <c r="T1658" i="2"/>
  <c r="X1657" i="2"/>
  <c r="W1657" i="2"/>
  <c r="V1657" i="2"/>
  <c r="U1657" i="2"/>
  <c r="T1657" i="2"/>
  <c r="X1656" i="2"/>
  <c r="W1656" i="2"/>
  <c r="V1656" i="2"/>
  <c r="U1656" i="2"/>
  <c r="T1656" i="2"/>
  <c r="X1655" i="2"/>
  <c r="W1655" i="2"/>
  <c r="V1655" i="2"/>
  <c r="U1655" i="2"/>
  <c r="T1655" i="2"/>
  <c r="X1654" i="2"/>
  <c r="W1654" i="2"/>
  <c r="V1654" i="2"/>
  <c r="U1654" i="2"/>
  <c r="T1654" i="2"/>
  <c r="X1653" i="2"/>
  <c r="W1653" i="2"/>
  <c r="V1653" i="2"/>
  <c r="U1653" i="2"/>
  <c r="T1653" i="2"/>
  <c r="X1652" i="2"/>
  <c r="W1652" i="2"/>
  <c r="V1652" i="2"/>
  <c r="U1652" i="2"/>
  <c r="T1652" i="2"/>
  <c r="X1651" i="2"/>
  <c r="W1651" i="2"/>
  <c r="V1651" i="2"/>
  <c r="U1651" i="2"/>
  <c r="T1651" i="2"/>
  <c r="X1650" i="2"/>
  <c r="W1650" i="2"/>
  <c r="V1650" i="2"/>
  <c r="U1650" i="2"/>
  <c r="T1650" i="2"/>
  <c r="X1649" i="2"/>
  <c r="W1649" i="2"/>
  <c r="V1649" i="2"/>
  <c r="U1649" i="2"/>
  <c r="T1649" i="2"/>
  <c r="X1648" i="2"/>
  <c r="W1648" i="2"/>
  <c r="V1648" i="2"/>
  <c r="U1648" i="2"/>
  <c r="T1648" i="2"/>
  <c r="X1647" i="2"/>
  <c r="W1647" i="2"/>
  <c r="V1647" i="2"/>
  <c r="U1647" i="2"/>
  <c r="T1647" i="2"/>
  <c r="X1646" i="2"/>
  <c r="W1646" i="2"/>
  <c r="V1646" i="2"/>
  <c r="U1646" i="2"/>
  <c r="T1646" i="2"/>
  <c r="X1645" i="2"/>
  <c r="W1645" i="2"/>
  <c r="V1645" i="2"/>
  <c r="U1645" i="2"/>
  <c r="T1645" i="2"/>
  <c r="X1644" i="2"/>
  <c r="W1644" i="2"/>
  <c r="V1644" i="2"/>
  <c r="U1644" i="2"/>
  <c r="T1644" i="2"/>
  <c r="X1643" i="2"/>
  <c r="W1643" i="2"/>
  <c r="V1643" i="2"/>
  <c r="U1643" i="2"/>
  <c r="T1643" i="2"/>
  <c r="X1642" i="2"/>
  <c r="W1642" i="2"/>
  <c r="V1642" i="2"/>
  <c r="U1642" i="2"/>
  <c r="T1642" i="2"/>
  <c r="X1641" i="2"/>
  <c r="W1641" i="2"/>
  <c r="V1641" i="2"/>
  <c r="U1641" i="2"/>
  <c r="T1641" i="2"/>
  <c r="X1640" i="2"/>
  <c r="W1640" i="2"/>
  <c r="V1640" i="2"/>
  <c r="U1640" i="2"/>
  <c r="T1640" i="2"/>
  <c r="X1639" i="2"/>
  <c r="W1639" i="2"/>
  <c r="V1639" i="2"/>
  <c r="U1639" i="2"/>
  <c r="T1639" i="2"/>
  <c r="X1638" i="2"/>
  <c r="W1638" i="2"/>
  <c r="V1638" i="2"/>
  <c r="U1638" i="2"/>
  <c r="T1638" i="2"/>
  <c r="X1637" i="2"/>
  <c r="W1637" i="2"/>
  <c r="V1637" i="2"/>
  <c r="U1637" i="2"/>
  <c r="T1637" i="2"/>
  <c r="X1636" i="2"/>
  <c r="W1636" i="2"/>
  <c r="V1636" i="2"/>
  <c r="U1636" i="2"/>
  <c r="T1636" i="2"/>
  <c r="X1635" i="2"/>
  <c r="W1635" i="2"/>
  <c r="V1635" i="2"/>
  <c r="U1635" i="2"/>
  <c r="T1635" i="2"/>
  <c r="X1634" i="2"/>
  <c r="W1634" i="2"/>
  <c r="V1634" i="2"/>
  <c r="U1634" i="2"/>
  <c r="T1634" i="2"/>
  <c r="X1633" i="2"/>
  <c r="W1633" i="2"/>
  <c r="V1633" i="2"/>
  <c r="U1633" i="2"/>
  <c r="T1633" i="2"/>
  <c r="X1632" i="2"/>
  <c r="W1632" i="2"/>
  <c r="V1632" i="2"/>
  <c r="U1632" i="2"/>
  <c r="T1632" i="2"/>
  <c r="X1631" i="2"/>
  <c r="W1631" i="2"/>
  <c r="V1631" i="2"/>
  <c r="U1631" i="2"/>
  <c r="T1631" i="2"/>
  <c r="X1630" i="2"/>
  <c r="W1630" i="2"/>
  <c r="V1630" i="2"/>
  <c r="U1630" i="2"/>
  <c r="T1630" i="2"/>
  <c r="X1629" i="2"/>
  <c r="W1629" i="2"/>
  <c r="V1629" i="2"/>
  <c r="U1629" i="2"/>
  <c r="T1629" i="2"/>
  <c r="X1628" i="2"/>
  <c r="W1628" i="2"/>
  <c r="V1628" i="2"/>
  <c r="U1628" i="2"/>
  <c r="T1628" i="2"/>
  <c r="X1627" i="2"/>
  <c r="W1627" i="2"/>
  <c r="V1627" i="2"/>
  <c r="U1627" i="2"/>
  <c r="T1627" i="2"/>
  <c r="X1626" i="2"/>
  <c r="W1626" i="2"/>
  <c r="V1626" i="2"/>
  <c r="U1626" i="2"/>
  <c r="T1626" i="2"/>
  <c r="X1625" i="2"/>
  <c r="W1625" i="2"/>
  <c r="V1625" i="2"/>
  <c r="U1625" i="2"/>
  <c r="T1625" i="2"/>
  <c r="X1624" i="2"/>
  <c r="W1624" i="2"/>
  <c r="V1624" i="2"/>
  <c r="U1624" i="2"/>
  <c r="T1624" i="2"/>
  <c r="X1623" i="2"/>
  <c r="W1623" i="2"/>
  <c r="V1623" i="2"/>
  <c r="U1623" i="2"/>
  <c r="T1623" i="2"/>
  <c r="X1622" i="2"/>
  <c r="W1622" i="2"/>
  <c r="V1622" i="2"/>
  <c r="U1622" i="2"/>
  <c r="T1622" i="2"/>
  <c r="X1621" i="2"/>
  <c r="W1621" i="2"/>
  <c r="V1621" i="2"/>
  <c r="U1621" i="2"/>
  <c r="T1621" i="2"/>
  <c r="X1620" i="2"/>
  <c r="W1620" i="2"/>
  <c r="V1620" i="2"/>
  <c r="U1620" i="2"/>
  <c r="T1620" i="2"/>
  <c r="X1619" i="2"/>
  <c r="W1619" i="2"/>
  <c r="V1619" i="2"/>
  <c r="U1619" i="2"/>
  <c r="T1619" i="2"/>
  <c r="X1618" i="2"/>
  <c r="W1618" i="2"/>
  <c r="V1618" i="2"/>
  <c r="U1618" i="2"/>
  <c r="T1618" i="2"/>
  <c r="X1617" i="2"/>
  <c r="W1617" i="2"/>
  <c r="V1617" i="2"/>
  <c r="U1617" i="2"/>
  <c r="T1617" i="2"/>
  <c r="X1616" i="2"/>
  <c r="W1616" i="2"/>
  <c r="V1616" i="2"/>
  <c r="U1616" i="2"/>
  <c r="T1616" i="2"/>
  <c r="X1615" i="2"/>
  <c r="W1615" i="2"/>
  <c r="V1615" i="2"/>
  <c r="U1615" i="2"/>
  <c r="T1615" i="2"/>
  <c r="X1614" i="2"/>
  <c r="W1614" i="2"/>
  <c r="V1614" i="2"/>
  <c r="U1614" i="2"/>
  <c r="T1614" i="2"/>
  <c r="X1613" i="2"/>
  <c r="W1613" i="2"/>
  <c r="V1613" i="2"/>
  <c r="U1613" i="2"/>
  <c r="T1613" i="2"/>
  <c r="X1612" i="2"/>
  <c r="W1612" i="2"/>
  <c r="V1612" i="2"/>
  <c r="U1612" i="2"/>
  <c r="T1612" i="2"/>
  <c r="X1611" i="2"/>
  <c r="W1611" i="2"/>
  <c r="V1611" i="2"/>
  <c r="U1611" i="2"/>
  <c r="T1611" i="2"/>
  <c r="X1610" i="2"/>
  <c r="W1610" i="2"/>
  <c r="V1610" i="2"/>
  <c r="U1610" i="2"/>
  <c r="T1610" i="2"/>
  <c r="X1609" i="2"/>
  <c r="W1609" i="2"/>
  <c r="V1609" i="2"/>
  <c r="U1609" i="2"/>
  <c r="T1609" i="2"/>
  <c r="X1608" i="2"/>
  <c r="W1608" i="2"/>
  <c r="V1608" i="2"/>
  <c r="U1608" i="2"/>
  <c r="T1608" i="2"/>
  <c r="X1607" i="2"/>
  <c r="W1607" i="2"/>
  <c r="V1607" i="2"/>
  <c r="U1607" i="2"/>
  <c r="T1607" i="2"/>
  <c r="X1606" i="2"/>
  <c r="W1606" i="2"/>
  <c r="V1606" i="2"/>
  <c r="U1606" i="2"/>
  <c r="T1606" i="2"/>
  <c r="X1605" i="2"/>
  <c r="W1605" i="2"/>
  <c r="V1605" i="2"/>
  <c r="U1605" i="2"/>
  <c r="T1605" i="2"/>
  <c r="X1604" i="2"/>
  <c r="W1604" i="2"/>
  <c r="V1604" i="2"/>
  <c r="U1604" i="2"/>
  <c r="T1604" i="2"/>
  <c r="X1603" i="2"/>
  <c r="W1603" i="2"/>
  <c r="V1603" i="2"/>
  <c r="U1603" i="2"/>
  <c r="T1603" i="2"/>
  <c r="X1602" i="2"/>
  <c r="W1602" i="2"/>
  <c r="V1602" i="2"/>
  <c r="U1602" i="2"/>
  <c r="T1602" i="2"/>
  <c r="X1601" i="2"/>
  <c r="W1601" i="2"/>
  <c r="V1601" i="2"/>
  <c r="U1601" i="2"/>
  <c r="T1601" i="2"/>
  <c r="X1600" i="2"/>
  <c r="W1600" i="2"/>
  <c r="V1600" i="2"/>
  <c r="U1600" i="2"/>
  <c r="T1600" i="2"/>
  <c r="X1599" i="2"/>
  <c r="W1599" i="2"/>
  <c r="V1599" i="2"/>
  <c r="U1599" i="2"/>
  <c r="T1599" i="2"/>
  <c r="X1598" i="2"/>
  <c r="W1598" i="2"/>
  <c r="V1598" i="2"/>
  <c r="U1598" i="2"/>
  <c r="T1598" i="2"/>
  <c r="X1597" i="2"/>
  <c r="W1597" i="2"/>
  <c r="V1597" i="2"/>
  <c r="U1597" i="2"/>
  <c r="T1597" i="2"/>
  <c r="X1596" i="2"/>
  <c r="W1596" i="2"/>
  <c r="V1596" i="2"/>
  <c r="U1596" i="2"/>
  <c r="T1596" i="2"/>
  <c r="X1595" i="2"/>
  <c r="W1595" i="2"/>
  <c r="V1595" i="2"/>
  <c r="U1595" i="2"/>
  <c r="T1595" i="2"/>
  <c r="X1594" i="2"/>
  <c r="W1594" i="2"/>
  <c r="V1594" i="2"/>
  <c r="U1594" i="2"/>
  <c r="T1594" i="2"/>
  <c r="X1593" i="2"/>
  <c r="W1593" i="2"/>
  <c r="V1593" i="2"/>
  <c r="U1593" i="2"/>
  <c r="T1593" i="2"/>
  <c r="X1592" i="2"/>
  <c r="W1592" i="2"/>
  <c r="V1592" i="2"/>
  <c r="U1592" i="2"/>
  <c r="T1592" i="2"/>
  <c r="X1591" i="2"/>
  <c r="W1591" i="2"/>
  <c r="V1591" i="2"/>
  <c r="U1591" i="2"/>
  <c r="T1591" i="2"/>
  <c r="X1590" i="2"/>
  <c r="W1590" i="2"/>
  <c r="V1590" i="2"/>
  <c r="U1590" i="2"/>
  <c r="T1590" i="2"/>
  <c r="X1589" i="2"/>
  <c r="W1589" i="2"/>
  <c r="V1589" i="2"/>
  <c r="U1589" i="2"/>
  <c r="T1589" i="2"/>
  <c r="X1588" i="2"/>
  <c r="W1588" i="2"/>
  <c r="V1588" i="2"/>
  <c r="U1588" i="2"/>
  <c r="T1588" i="2"/>
  <c r="X1587" i="2"/>
  <c r="W1587" i="2"/>
  <c r="V1587" i="2"/>
  <c r="U1587" i="2"/>
  <c r="T1587" i="2"/>
  <c r="X1586" i="2"/>
  <c r="W1586" i="2"/>
  <c r="V1586" i="2"/>
  <c r="U1586" i="2"/>
  <c r="T1586" i="2"/>
  <c r="X1585" i="2"/>
  <c r="W1585" i="2"/>
  <c r="V1585" i="2"/>
  <c r="U1585" i="2"/>
  <c r="T1585" i="2"/>
  <c r="X1584" i="2"/>
  <c r="W1584" i="2"/>
  <c r="V1584" i="2"/>
  <c r="U1584" i="2"/>
  <c r="T1584" i="2"/>
  <c r="X1583" i="2"/>
  <c r="W1583" i="2"/>
  <c r="V1583" i="2"/>
  <c r="U1583" i="2"/>
  <c r="T1583" i="2"/>
  <c r="X1582" i="2"/>
  <c r="W1582" i="2"/>
  <c r="V1582" i="2"/>
  <c r="U1582" i="2"/>
  <c r="T1582" i="2"/>
  <c r="X1581" i="2"/>
  <c r="W1581" i="2"/>
  <c r="V1581" i="2"/>
  <c r="U1581" i="2"/>
  <c r="T1581" i="2"/>
  <c r="X1580" i="2"/>
  <c r="W1580" i="2"/>
  <c r="V1580" i="2"/>
  <c r="U1580" i="2"/>
  <c r="T1580" i="2"/>
  <c r="X1579" i="2"/>
  <c r="W1579" i="2"/>
  <c r="V1579" i="2"/>
  <c r="U1579" i="2"/>
  <c r="T1579" i="2"/>
  <c r="X1578" i="2"/>
  <c r="W1578" i="2"/>
  <c r="V1578" i="2"/>
  <c r="U1578" i="2"/>
  <c r="T1578" i="2"/>
  <c r="X1577" i="2"/>
  <c r="W1577" i="2"/>
  <c r="V1577" i="2"/>
  <c r="U1577" i="2"/>
  <c r="T1577" i="2"/>
  <c r="X1576" i="2"/>
  <c r="W1576" i="2"/>
  <c r="V1576" i="2"/>
  <c r="U1576" i="2"/>
  <c r="T1576" i="2"/>
  <c r="X1575" i="2"/>
  <c r="W1575" i="2"/>
  <c r="V1575" i="2"/>
  <c r="U1575" i="2"/>
  <c r="T1575" i="2"/>
  <c r="X1574" i="2"/>
  <c r="W1574" i="2"/>
  <c r="V1574" i="2"/>
  <c r="U1574" i="2"/>
  <c r="T1574" i="2"/>
  <c r="X1573" i="2"/>
  <c r="W1573" i="2"/>
  <c r="V1573" i="2"/>
  <c r="U1573" i="2"/>
  <c r="T1573" i="2"/>
  <c r="X1572" i="2"/>
  <c r="W1572" i="2"/>
  <c r="V1572" i="2"/>
  <c r="U1572" i="2"/>
  <c r="T1572" i="2"/>
  <c r="X1571" i="2"/>
  <c r="W1571" i="2"/>
  <c r="V1571" i="2"/>
  <c r="U1571" i="2"/>
  <c r="T1571" i="2"/>
  <c r="X1570" i="2"/>
  <c r="W1570" i="2"/>
  <c r="V1570" i="2"/>
  <c r="U1570" i="2"/>
  <c r="T1570" i="2"/>
  <c r="X1569" i="2"/>
  <c r="W1569" i="2"/>
  <c r="V1569" i="2"/>
  <c r="U1569" i="2"/>
  <c r="T1569" i="2"/>
  <c r="X1568" i="2"/>
  <c r="W1568" i="2"/>
  <c r="V1568" i="2"/>
  <c r="U1568" i="2"/>
  <c r="T1568" i="2"/>
  <c r="X1567" i="2"/>
  <c r="W1567" i="2"/>
  <c r="V1567" i="2"/>
  <c r="U1567" i="2"/>
  <c r="T1567" i="2"/>
  <c r="X1566" i="2"/>
  <c r="W1566" i="2"/>
  <c r="V1566" i="2"/>
  <c r="U1566" i="2"/>
  <c r="T1566" i="2"/>
  <c r="X1565" i="2"/>
  <c r="W1565" i="2"/>
  <c r="V1565" i="2"/>
  <c r="U1565" i="2"/>
  <c r="T1565" i="2"/>
  <c r="X1564" i="2"/>
  <c r="W1564" i="2"/>
  <c r="V1564" i="2"/>
  <c r="U1564" i="2"/>
  <c r="T1564" i="2"/>
  <c r="X1563" i="2"/>
  <c r="W1563" i="2"/>
  <c r="V1563" i="2"/>
  <c r="U1563" i="2"/>
  <c r="T1563" i="2"/>
  <c r="X1562" i="2"/>
  <c r="W1562" i="2"/>
  <c r="V1562" i="2"/>
  <c r="U1562" i="2"/>
  <c r="T1562" i="2"/>
  <c r="X1561" i="2"/>
  <c r="W1561" i="2"/>
  <c r="V1561" i="2"/>
  <c r="U1561" i="2"/>
  <c r="T1561" i="2"/>
  <c r="X1560" i="2"/>
  <c r="W1560" i="2"/>
  <c r="V1560" i="2"/>
  <c r="U1560" i="2"/>
  <c r="T1560" i="2"/>
  <c r="X1559" i="2"/>
  <c r="W1559" i="2"/>
  <c r="V1559" i="2"/>
  <c r="U1559" i="2"/>
  <c r="T1559" i="2"/>
  <c r="X1558" i="2"/>
  <c r="W1558" i="2"/>
  <c r="V1558" i="2"/>
  <c r="U1558" i="2"/>
  <c r="T1558" i="2"/>
  <c r="X1557" i="2"/>
  <c r="W1557" i="2"/>
  <c r="V1557" i="2"/>
  <c r="U1557" i="2"/>
  <c r="T1557" i="2"/>
  <c r="X1556" i="2"/>
  <c r="W1556" i="2"/>
  <c r="V1556" i="2"/>
  <c r="U1556" i="2"/>
  <c r="T1556" i="2"/>
  <c r="X1555" i="2"/>
  <c r="W1555" i="2"/>
  <c r="V1555" i="2"/>
  <c r="U1555" i="2"/>
  <c r="T1555" i="2"/>
  <c r="X1554" i="2"/>
  <c r="W1554" i="2"/>
  <c r="V1554" i="2"/>
  <c r="U1554" i="2"/>
  <c r="T1554" i="2"/>
  <c r="X1553" i="2"/>
  <c r="W1553" i="2"/>
  <c r="V1553" i="2"/>
  <c r="U1553" i="2"/>
  <c r="T1553" i="2"/>
  <c r="X1552" i="2"/>
  <c r="W1552" i="2"/>
  <c r="V1552" i="2"/>
  <c r="U1552" i="2"/>
  <c r="T1552" i="2"/>
  <c r="X1551" i="2"/>
  <c r="W1551" i="2"/>
  <c r="V1551" i="2"/>
  <c r="U1551" i="2"/>
  <c r="T1551" i="2"/>
  <c r="X1550" i="2"/>
  <c r="W1550" i="2"/>
  <c r="V1550" i="2"/>
  <c r="U1550" i="2"/>
  <c r="T1550" i="2"/>
  <c r="X1549" i="2"/>
  <c r="W1549" i="2"/>
  <c r="V1549" i="2"/>
  <c r="U1549" i="2"/>
  <c r="T1549" i="2"/>
  <c r="X1548" i="2"/>
  <c r="W1548" i="2"/>
  <c r="V1548" i="2"/>
  <c r="U1548" i="2"/>
  <c r="T1548" i="2"/>
  <c r="X1547" i="2"/>
  <c r="W1547" i="2"/>
  <c r="V1547" i="2"/>
  <c r="U1547" i="2"/>
  <c r="T1547" i="2"/>
  <c r="X1546" i="2"/>
  <c r="W1546" i="2"/>
  <c r="V1546" i="2"/>
  <c r="U1546" i="2"/>
  <c r="T1546" i="2"/>
  <c r="X1545" i="2"/>
  <c r="W1545" i="2"/>
  <c r="V1545" i="2"/>
  <c r="U1545" i="2"/>
  <c r="T1545" i="2"/>
  <c r="X1544" i="2"/>
  <c r="W1544" i="2"/>
  <c r="V1544" i="2"/>
  <c r="U1544" i="2"/>
  <c r="T1544" i="2"/>
  <c r="X1543" i="2"/>
  <c r="W1543" i="2"/>
  <c r="V1543" i="2"/>
  <c r="U1543" i="2"/>
  <c r="T1543" i="2"/>
  <c r="X1542" i="2"/>
  <c r="W1542" i="2"/>
  <c r="V1542" i="2"/>
  <c r="U1542" i="2"/>
  <c r="T1542" i="2"/>
  <c r="X1541" i="2"/>
  <c r="W1541" i="2"/>
  <c r="V1541" i="2"/>
  <c r="U1541" i="2"/>
  <c r="T1541" i="2"/>
  <c r="X1540" i="2"/>
  <c r="W1540" i="2"/>
  <c r="V1540" i="2"/>
  <c r="U1540" i="2"/>
  <c r="T1540" i="2"/>
  <c r="X1539" i="2"/>
  <c r="W1539" i="2"/>
  <c r="V1539" i="2"/>
  <c r="U1539" i="2"/>
  <c r="T1539" i="2"/>
  <c r="X1538" i="2"/>
  <c r="W1538" i="2"/>
  <c r="V1538" i="2"/>
  <c r="U1538" i="2"/>
  <c r="T1538" i="2"/>
  <c r="X1537" i="2"/>
  <c r="W1537" i="2"/>
  <c r="V1537" i="2"/>
  <c r="U1537" i="2"/>
  <c r="T1537" i="2"/>
  <c r="X1536" i="2"/>
  <c r="W1536" i="2"/>
  <c r="V1536" i="2"/>
  <c r="U1536" i="2"/>
  <c r="T1536" i="2"/>
  <c r="X1535" i="2"/>
  <c r="W1535" i="2"/>
  <c r="V1535" i="2"/>
  <c r="U1535" i="2"/>
  <c r="T1535" i="2"/>
  <c r="X1534" i="2"/>
  <c r="W1534" i="2"/>
  <c r="V1534" i="2"/>
  <c r="U1534" i="2"/>
  <c r="T1534" i="2"/>
  <c r="X1533" i="2"/>
  <c r="W1533" i="2"/>
  <c r="V1533" i="2"/>
  <c r="U1533" i="2"/>
  <c r="T1533" i="2"/>
  <c r="X1532" i="2"/>
  <c r="W1532" i="2"/>
  <c r="V1532" i="2"/>
  <c r="U1532" i="2"/>
  <c r="T1532" i="2"/>
  <c r="X1531" i="2"/>
  <c r="W1531" i="2"/>
  <c r="V1531" i="2"/>
  <c r="U1531" i="2"/>
  <c r="T1531" i="2"/>
  <c r="X1530" i="2"/>
  <c r="W1530" i="2"/>
  <c r="V1530" i="2"/>
  <c r="U1530" i="2"/>
  <c r="T1530" i="2"/>
  <c r="X1529" i="2"/>
  <c r="W1529" i="2"/>
  <c r="V1529" i="2"/>
  <c r="U1529" i="2"/>
  <c r="T1529" i="2"/>
  <c r="X1528" i="2"/>
  <c r="W1528" i="2"/>
  <c r="V1528" i="2"/>
  <c r="U1528" i="2"/>
  <c r="T1528" i="2"/>
  <c r="X1527" i="2"/>
  <c r="W1527" i="2"/>
  <c r="V1527" i="2"/>
  <c r="U1527" i="2"/>
  <c r="T1527" i="2"/>
  <c r="X1526" i="2"/>
  <c r="W1526" i="2"/>
  <c r="V1526" i="2"/>
  <c r="U1526" i="2"/>
  <c r="T1526" i="2"/>
  <c r="X1525" i="2"/>
  <c r="W1525" i="2"/>
  <c r="V1525" i="2"/>
  <c r="U1525" i="2"/>
  <c r="T1525" i="2"/>
  <c r="X1524" i="2"/>
  <c r="W1524" i="2"/>
  <c r="V1524" i="2"/>
  <c r="U1524" i="2"/>
  <c r="T1524" i="2"/>
  <c r="X1523" i="2"/>
  <c r="W1523" i="2"/>
  <c r="V1523" i="2"/>
  <c r="U1523" i="2"/>
  <c r="T1523" i="2"/>
  <c r="X1522" i="2"/>
  <c r="W1522" i="2"/>
  <c r="V1522" i="2"/>
  <c r="U1522" i="2"/>
  <c r="T1522" i="2"/>
  <c r="X1521" i="2"/>
  <c r="W1521" i="2"/>
  <c r="V1521" i="2"/>
  <c r="U1521" i="2"/>
  <c r="T1521" i="2"/>
  <c r="X1520" i="2"/>
  <c r="W1520" i="2"/>
  <c r="V1520" i="2"/>
  <c r="U1520" i="2"/>
  <c r="T1520" i="2"/>
  <c r="X1519" i="2"/>
  <c r="W1519" i="2"/>
  <c r="V1519" i="2"/>
  <c r="U1519" i="2"/>
  <c r="T1519" i="2"/>
  <c r="X1518" i="2"/>
  <c r="W1518" i="2"/>
  <c r="V1518" i="2"/>
  <c r="U1518" i="2"/>
  <c r="T1518" i="2"/>
  <c r="X1517" i="2"/>
  <c r="W1517" i="2"/>
  <c r="V1517" i="2"/>
  <c r="U1517" i="2"/>
  <c r="T1517" i="2"/>
  <c r="X1516" i="2"/>
  <c r="W1516" i="2"/>
  <c r="V1516" i="2"/>
  <c r="U1516" i="2"/>
  <c r="T1516" i="2"/>
  <c r="X1515" i="2"/>
  <c r="W1515" i="2"/>
  <c r="V1515" i="2"/>
  <c r="U1515" i="2"/>
  <c r="T1515" i="2"/>
  <c r="X1514" i="2"/>
  <c r="W1514" i="2"/>
  <c r="V1514" i="2"/>
  <c r="U1514" i="2"/>
  <c r="T1514" i="2"/>
  <c r="X1513" i="2"/>
  <c r="W1513" i="2"/>
  <c r="V1513" i="2"/>
  <c r="U1513" i="2"/>
  <c r="T1513" i="2"/>
  <c r="X1512" i="2"/>
  <c r="W1512" i="2"/>
  <c r="V1512" i="2"/>
  <c r="U1512" i="2"/>
  <c r="T1512" i="2"/>
  <c r="X1511" i="2"/>
  <c r="W1511" i="2"/>
  <c r="V1511" i="2"/>
  <c r="U1511" i="2"/>
  <c r="T1511" i="2"/>
  <c r="X1510" i="2"/>
  <c r="W1510" i="2"/>
  <c r="V1510" i="2"/>
  <c r="U1510" i="2"/>
  <c r="T1510" i="2"/>
  <c r="X1509" i="2"/>
  <c r="W1509" i="2"/>
  <c r="V1509" i="2"/>
  <c r="U1509" i="2"/>
  <c r="T1509" i="2"/>
  <c r="X1508" i="2"/>
  <c r="W1508" i="2"/>
  <c r="V1508" i="2"/>
  <c r="U1508" i="2"/>
  <c r="T1508" i="2"/>
  <c r="X1507" i="2"/>
  <c r="W1507" i="2"/>
  <c r="V1507" i="2"/>
  <c r="U1507" i="2"/>
  <c r="T1507" i="2"/>
  <c r="X1506" i="2"/>
  <c r="W1506" i="2"/>
  <c r="V1506" i="2"/>
  <c r="U1506" i="2"/>
  <c r="T1506" i="2"/>
  <c r="X1505" i="2"/>
  <c r="W1505" i="2"/>
  <c r="V1505" i="2"/>
  <c r="U1505" i="2"/>
  <c r="T1505" i="2"/>
  <c r="X1504" i="2"/>
  <c r="W1504" i="2"/>
  <c r="V1504" i="2"/>
  <c r="U1504" i="2"/>
  <c r="T1504" i="2"/>
  <c r="X1503" i="2"/>
  <c r="W1503" i="2"/>
  <c r="V1503" i="2"/>
  <c r="U1503" i="2"/>
  <c r="T1503" i="2"/>
  <c r="X1502" i="2"/>
  <c r="W1502" i="2"/>
  <c r="V1502" i="2"/>
  <c r="U1502" i="2"/>
  <c r="T1502" i="2"/>
  <c r="X1501" i="2"/>
  <c r="W1501" i="2"/>
  <c r="V1501" i="2"/>
  <c r="U1501" i="2"/>
  <c r="T1501" i="2"/>
  <c r="X1500" i="2"/>
  <c r="W1500" i="2"/>
  <c r="V1500" i="2"/>
  <c r="U1500" i="2"/>
  <c r="T1500" i="2"/>
  <c r="X1499" i="2"/>
  <c r="W1499" i="2"/>
  <c r="V1499" i="2"/>
  <c r="U1499" i="2"/>
  <c r="T1499" i="2"/>
  <c r="X1498" i="2"/>
  <c r="W1498" i="2"/>
  <c r="V1498" i="2"/>
  <c r="U1498" i="2"/>
  <c r="T1498" i="2"/>
  <c r="X1497" i="2"/>
  <c r="W1497" i="2"/>
  <c r="V1497" i="2"/>
  <c r="U1497" i="2"/>
  <c r="T1497" i="2"/>
  <c r="X1496" i="2"/>
  <c r="W1496" i="2"/>
  <c r="V1496" i="2"/>
  <c r="U1496" i="2"/>
  <c r="T1496" i="2"/>
  <c r="X1495" i="2"/>
  <c r="W1495" i="2"/>
  <c r="V1495" i="2"/>
  <c r="U1495" i="2"/>
  <c r="T1495" i="2"/>
  <c r="X1494" i="2"/>
  <c r="W1494" i="2"/>
  <c r="V1494" i="2"/>
  <c r="U1494" i="2"/>
  <c r="T1494" i="2"/>
  <c r="X1493" i="2"/>
  <c r="W1493" i="2"/>
  <c r="V1493" i="2"/>
  <c r="U1493" i="2"/>
  <c r="T1493" i="2"/>
  <c r="X1492" i="2"/>
  <c r="W1492" i="2"/>
  <c r="V1492" i="2"/>
  <c r="U1492" i="2"/>
  <c r="T1492" i="2"/>
  <c r="X1491" i="2"/>
  <c r="W1491" i="2"/>
  <c r="V1491" i="2"/>
  <c r="U1491" i="2"/>
  <c r="T1491" i="2"/>
  <c r="X1490" i="2"/>
  <c r="W1490" i="2"/>
  <c r="V1490" i="2"/>
  <c r="U1490" i="2"/>
  <c r="T1490" i="2"/>
  <c r="X1489" i="2"/>
  <c r="W1489" i="2"/>
  <c r="V1489" i="2"/>
  <c r="U1489" i="2"/>
  <c r="T1489" i="2"/>
  <c r="X1488" i="2"/>
  <c r="W1488" i="2"/>
  <c r="V1488" i="2"/>
  <c r="U1488" i="2"/>
  <c r="T1488" i="2"/>
  <c r="X1487" i="2"/>
  <c r="W1487" i="2"/>
  <c r="V1487" i="2"/>
  <c r="U1487" i="2"/>
  <c r="T1487" i="2"/>
  <c r="X1486" i="2"/>
  <c r="W1486" i="2"/>
  <c r="V1486" i="2"/>
  <c r="U1486" i="2"/>
  <c r="T1486" i="2"/>
  <c r="X1485" i="2"/>
  <c r="W1485" i="2"/>
  <c r="V1485" i="2"/>
  <c r="U1485" i="2"/>
  <c r="T1485" i="2"/>
  <c r="X1484" i="2"/>
  <c r="W1484" i="2"/>
  <c r="V1484" i="2"/>
  <c r="U1484" i="2"/>
  <c r="T1484" i="2"/>
  <c r="X1483" i="2"/>
  <c r="W1483" i="2"/>
  <c r="V1483" i="2"/>
  <c r="U1483" i="2"/>
  <c r="T1483" i="2"/>
  <c r="X1482" i="2"/>
  <c r="W1482" i="2"/>
  <c r="V1482" i="2"/>
  <c r="U1482" i="2"/>
  <c r="T1482" i="2"/>
  <c r="X1481" i="2"/>
  <c r="W1481" i="2"/>
  <c r="V1481" i="2"/>
  <c r="U1481" i="2"/>
  <c r="T1481" i="2"/>
  <c r="X1480" i="2"/>
  <c r="W1480" i="2"/>
  <c r="V1480" i="2"/>
  <c r="U1480" i="2"/>
  <c r="T1480" i="2"/>
  <c r="X1479" i="2"/>
  <c r="W1479" i="2"/>
  <c r="V1479" i="2"/>
  <c r="U1479" i="2"/>
  <c r="T1479" i="2"/>
  <c r="X1478" i="2"/>
  <c r="W1478" i="2"/>
  <c r="V1478" i="2"/>
  <c r="U1478" i="2"/>
  <c r="T1478" i="2"/>
  <c r="X1477" i="2"/>
  <c r="W1477" i="2"/>
  <c r="V1477" i="2"/>
  <c r="U1477" i="2"/>
  <c r="T1477" i="2"/>
  <c r="X1476" i="2"/>
  <c r="W1476" i="2"/>
  <c r="V1476" i="2"/>
  <c r="U1476" i="2"/>
  <c r="T1476" i="2"/>
  <c r="X1475" i="2"/>
  <c r="W1475" i="2"/>
  <c r="V1475" i="2"/>
  <c r="U1475" i="2"/>
  <c r="T1475" i="2"/>
  <c r="X1474" i="2"/>
  <c r="W1474" i="2"/>
  <c r="V1474" i="2"/>
  <c r="U1474" i="2"/>
  <c r="T1474" i="2"/>
  <c r="X1473" i="2"/>
  <c r="W1473" i="2"/>
  <c r="V1473" i="2"/>
  <c r="U1473" i="2"/>
  <c r="T1473" i="2"/>
  <c r="X1472" i="2"/>
  <c r="W1472" i="2"/>
  <c r="V1472" i="2"/>
  <c r="U1472" i="2"/>
  <c r="T1472" i="2"/>
  <c r="X1471" i="2"/>
  <c r="W1471" i="2"/>
  <c r="V1471" i="2"/>
  <c r="U1471" i="2"/>
  <c r="T1471" i="2"/>
  <c r="X1470" i="2"/>
  <c r="W1470" i="2"/>
  <c r="V1470" i="2"/>
  <c r="U1470" i="2"/>
  <c r="T1470" i="2"/>
  <c r="X1469" i="2"/>
  <c r="W1469" i="2"/>
  <c r="V1469" i="2"/>
  <c r="U1469" i="2"/>
  <c r="T1469" i="2"/>
  <c r="X1468" i="2"/>
  <c r="W1468" i="2"/>
  <c r="V1468" i="2"/>
  <c r="U1468" i="2"/>
  <c r="T1468" i="2"/>
  <c r="X1467" i="2"/>
  <c r="W1467" i="2"/>
  <c r="V1467" i="2"/>
  <c r="U1467" i="2"/>
  <c r="T1467" i="2"/>
  <c r="X1466" i="2"/>
  <c r="W1466" i="2"/>
  <c r="V1466" i="2"/>
  <c r="U1466" i="2"/>
  <c r="T1466" i="2"/>
  <c r="X1465" i="2"/>
  <c r="W1465" i="2"/>
  <c r="V1465" i="2"/>
  <c r="U1465" i="2"/>
  <c r="T1465" i="2"/>
  <c r="X1464" i="2"/>
  <c r="W1464" i="2"/>
  <c r="V1464" i="2"/>
  <c r="U1464" i="2"/>
  <c r="T1464" i="2"/>
  <c r="X1463" i="2"/>
  <c r="W1463" i="2"/>
  <c r="V1463" i="2"/>
  <c r="U1463" i="2"/>
  <c r="T1463" i="2"/>
  <c r="X1462" i="2"/>
  <c r="W1462" i="2"/>
  <c r="V1462" i="2"/>
  <c r="U1462" i="2"/>
  <c r="T1462" i="2"/>
  <c r="X1461" i="2"/>
  <c r="W1461" i="2"/>
  <c r="V1461" i="2"/>
  <c r="U1461" i="2"/>
  <c r="T1461" i="2"/>
  <c r="X1460" i="2"/>
  <c r="W1460" i="2"/>
  <c r="V1460" i="2"/>
  <c r="U1460" i="2"/>
  <c r="T1460" i="2"/>
  <c r="X1459" i="2"/>
  <c r="W1459" i="2"/>
  <c r="V1459" i="2"/>
  <c r="U1459" i="2"/>
  <c r="T1459" i="2"/>
  <c r="X1458" i="2"/>
  <c r="W1458" i="2"/>
  <c r="V1458" i="2"/>
  <c r="U1458" i="2"/>
  <c r="T1458" i="2"/>
  <c r="X1457" i="2"/>
  <c r="W1457" i="2"/>
  <c r="V1457" i="2"/>
  <c r="U1457" i="2"/>
  <c r="T1457" i="2"/>
  <c r="X1456" i="2"/>
  <c r="W1456" i="2"/>
  <c r="V1456" i="2"/>
  <c r="U1456" i="2"/>
  <c r="T1456" i="2"/>
  <c r="X1455" i="2"/>
  <c r="W1455" i="2"/>
  <c r="V1455" i="2"/>
  <c r="U1455" i="2"/>
  <c r="T1455" i="2"/>
  <c r="X1454" i="2"/>
  <c r="W1454" i="2"/>
  <c r="V1454" i="2"/>
  <c r="U1454" i="2"/>
  <c r="T1454" i="2"/>
  <c r="X1453" i="2"/>
  <c r="W1453" i="2"/>
  <c r="V1453" i="2"/>
  <c r="U1453" i="2"/>
  <c r="T1453" i="2"/>
  <c r="X1452" i="2"/>
  <c r="W1452" i="2"/>
  <c r="V1452" i="2"/>
  <c r="U1452" i="2"/>
  <c r="T1452" i="2"/>
  <c r="X1451" i="2"/>
  <c r="W1451" i="2"/>
  <c r="V1451" i="2"/>
  <c r="U1451" i="2"/>
  <c r="T1451" i="2"/>
  <c r="X1450" i="2"/>
  <c r="W1450" i="2"/>
  <c r="V1450" i="2"/>
  <c r="U1450" i="2"/>
  <c r="T1450" i="2"/>
  <c r="X1449" i="2"/>
  <c r="W1449" i="2"/>
  <c r="V1449" i="2"/>
  <c r="U1449" i="2"/>
  <c r="T1449" i="2"/>
  <c r="X1448" i="2"/>
  <c r="W1448" i="2"/>
  <c r="V1448" i="2"/>
  <c r="U1448" i="2"/>
  <c r="T1448" i="2"/>
  <c r="X1447" i="2"/>
  <c r="W1447" i="2"/>
  <c r="V1447" i="2"/>
  <c r="U1447" i="2"/>
  <c r="T1447" i="2"/>
  <c r="X1446" i="2"/>
  <c r="W1446" i="2"/>
  <c r="V1446" i="2"/>
  <c r="U1446" i="2"/>
  <c r="T1446" i="2"/>
  <c r="X1445" i="2"/>
  <c r="W1445" i="2"/>
  <c r="V1445" i="2"/>
  <c r="U1445" i="2"/>
  <c r="T1445" i="2"/>
  <c r="X1444" i="2"/>
  <c r="W1444" i="2"/>
  <c r="V1444" i="2"/>
  <c r="U1444" i="2"/>
  <c r="T1444" i="2"/>
  <c r="X1443" i="2"/>
  <c r="W1443" i="2"/>
  <c r="V1443" i="2"/>
  <c r="U1443" i="2"/>
  <c r="T1443" i="2"/>
  <c r="X1442" i="2"/>
  <c r="W1442" i="2"/>
  <c r="V1442" i="2"/>
  <c r="U1442" i="2"/>
  <c r="T1442" i="2"/>
  <c r="X1441" i="2"/>
  <c r="W1441" i="2"/>
  <c r="V1441" i="2"/>
  <c r="U1441" i="2"/>
  <c r="T1441" i="2"/>
  <c r="X1440" i="2"/>
  <c r="W1440" i="2"/>
  <c r="V1440" i="2"/>
  <c r="U1440" i="2"/>
  <c r="T1440" i="2"/>
  <c r="X1439" i="2"/>
  <c r="W1439" i="2"/>
  <c r="V1439" i="2"/>
  <c r="U1439" i="2"/>
  <c r="T1439" i="2"/>
  <c r="X1438" i="2"/>
  <c r="W1438" i="2"/>
  <c r="V1438" i="2"/>
  <c r="U1438" i="2"/>
  <c r="T1438" i="2"/>
  <c r="X1437" i="2"/>
  <c r="W1437" i="2"/>
  <c r="V1437" i="2"/>
  <c r="U1437" i="2"/>
  <c r="T1437" i="2"/>
  <c r="X1436" i="2"/>
  <c r="W1436" i="2"/>
  <c r="V1436" i="2"/>
  <c r="U1436" i="2"/>
  <c r="T1436" i="2"/>
  <c r="X1435" i="2"/>
  <c r="W1435" i="2"/>
  <c r="V1435" i="2"/>
  <c r="U1435" i="2"/>
  <c r="T1435" i="2"/>
  <c r="X1434" i="2"/>
  <c r="W1434" i="2"/>
  <c r="V1434" i="2"/>
  <c r="U1434" i="2"/>
  <c r="T1434" i="2"/>
  <c r="X1433" i="2"/>
  <c r="W1433" i="2"/>
  <c r="V1433" i="2"/>
  <c r="U1433" i="2"/>
  <c r="T1433" i="2"/>
  <c r="X1432" i="2"/>
  <c r="W1432" i="2"/>
  <c r="V1432" i="2"/>
  <c r="U1432" i="2"/>
  <c r="T1432" i="2"/>
  <c r="X1431" i="2"/>
  <c r="W1431" i="2"/>
  <c r="V1431" i="2"/>
  <c r="U1431" i="2"/>
  <c r="T1431" i="2"/>
  <c r="X1430" i="2"/>
  <c r="W1430" i="2"/>
  <c r="V1430" i="2"/>
  <c r="U1430" i="2"/>
  <c r="T1430" i="2"/>
  <c r="X1429" i="2"/>
  <c r="W1429" i="2"/>
  <c r="V1429" i="2"/>
  <c r="U1429" i="2"/>
  <c r="T1429" i="2"/>
  <c r="X1428" i="2"/>
  <c r="W1428" i="2"/>
  <c r="V1428" i="2"/>
  <c r="U1428" i="2"/>
  <c r="T1428" i="2"/>
  <c r="X1427" i="2"/>
  <c r="W1427" i="2"/>
  <c r="V1427" i="2"/>
  <c r="U1427" i="2"/>
  <c r="T1427" i="2"/>
  <c r="X1426" i="2"/>
  <c r="W1426" i="2"/>
  <c r="V1426" i="2"/>
  <c r="U1426" i="2"/>
  <c r="T1426" i="2"/>
  <c r="X1425" i="2"/>
  <c r="W1425" i="2"/>
  <c r="V1425" i="2"/>
  <c r="U1425" i="2"/>
  <c r="T1425" i="2"/>
  <c r="X1424" i="2"/>
  <c r="W1424" i="2"/>
  <c r="V1424" i="2"/>
  <c r="U1424" i="2"/>
  <c r="T1424" i="2"/>
  <c r="X1423" i="2"/>
  <c r="W1423" i="2"/>
  <c r="V1423" i="2"/>
  <c r="U1423" i="2"/>
  <c r="T1423" i="2"/>
  <c r="X1422" i="2"/>
  <c r="W1422" i="2"/>
  <c r="V1422" i="2"/>
  <c r="U1422" i="2"/>
  <c r="T1422" i="2"/>
  <c r="X1421" i="2"/>
  <c r="W1421" i="2"/>
  <c r="V1421" i="2"/>
  <c r="U1421" i="2"/>
  <c r="T1421" i="2"/>
  <c r="X1420" i="2"/>
  <c r="W1420" i="2"/>
  <c r="V1420" i="2"/>
  <c r="U1420" i="2"/>
  <c r="T1420" i="2"/>
  <c r="X1419" i="2"/>
  <c r="W1419" i="2"/>
  <c r="V1419" i="2"/>
  <c r="U1419" i="2"/>
  <c r="T1419" i="2"/>
  <c r="X1418" i="2"/>
  <c r="W1418" i="2"/>
  <c r="V1418" i="2"/>
  <c r="U1418" i="2"/>
  <c r="T1418" i="2"/>
  <c r="X1417" i="2"/>
  <c r="W1417" i="2"/>
  <c r="V1417" i="2"/>
  <c r="U1417" i="2"/>
  <c r="T1417" i="2"/>
  <c r="X1416" i="2"/>
  <c r="W1416" i="2"/>
  <c r="V1416" i="2"/>
  <c r="U1416" i="2"/>
  <c r="T1416" i="2"/>
  <c r="X1415" i="2"/>
  <c r="W1415" i="2"/>
  <c r="V1415" i="2"/>
  <c r="U1415" i="2"/>
  <c r="T1415" i="2"/>
  <c r="X1414" i="2"/>
  <c r="W1414" i="2"/>
  <c r="V1414" i="2"/>
  <c r="U1414" i="2"/>
  <c r="T1414" i="2"/>
  <c r="X1413" i="2"/>
  <c r="W1413" i="2"/>
  <c r="V1413" i="2"/>
  <c r="U1413" i="2"/>
  <c r="T1413" i="2"/>
  <c r="X1412" i="2"/>
  <c r="W1412" i="2"/>
  <c r="V1412" i="2"/>
  <c r="U1412" i="2"/>
  <c r="T1412" i="2"/>
  <c r="X1411" i="2"/>
  <c r="W1411" i="2"/>
  <c r="V1411" i="2"/>
  <c r="U1411" i="2"/>
  <c r="T1411" i="2"/>
  <c r="X1410" i="2"/>
  <c r="W1410" i="2"/>
  <c r="V1410" i="2"/>
  <c r="U1410" i="2"/>
  <c r="T1410" i="2"/>
  <c r="X1409" i="2"/>
  <c r="W1409" i="2"/>
  <c r="V1409" i="2"/>
  <c r="U1409" i="2"/>
  <c r="T1409" i="2"/>
  <c r="X1408" i="2"/>
  <c r="W1408" i="2"/>
  <c r="V1408" i="2"/>
  <c r="U1408" i="2"/>
  <c r="T1408" i="2"/>
  <c r="X1407" i="2"/>
  <c r="W1407" i="2"/>
  <c r="V1407" i="2"/>
  <c r="U1407" i="2"/>
  <c r="T1407" i="2"/>
  <c r="X1406" i="2"/>
  <c r="W1406" i="2"/>
  <c r="V1406" i="2"/>
  <c r="U1406" i="2"/>
  <c r="T1406" i="2"/>
  <c r="X1405" i="2"/>
  <c r="W1405" i="2"/>
  <c r="V1405" i="2"/>
  <c r="U1405" i="2"/>
  <c r="T1405" i="2"/>
  <c r="X1404" i="2"/>
  <c r="W1404" i="2"/>
  <c r="V1404" i="2"/>
  <c r="U1404" i="2"/>
  <c r="T1404" i="2"/>
  <c r="X1403" i="2"/>
  <c r="W1403" i="2"/>
  <c r="V1403" i="2"/>
  <c r="U1403" i="2"/>
  <c r="T1403" i="2"/>
  <c r="X1402" i="2"/>
  <c r="W1402" i="2"/>
  <c r="V1402" i="2"/>
  <c r="U1402" i="2"/>
  <c r="T1402" i="2"/>
  <c r="X1401" i="2"/>
  <c r="W1401" i="2"/>
  <c r="V1401" i="2"/>
  <c r="U1401" i="2"/>
  <c r="T1401" i="2"/>
  <c r="X1400" i="2"/>
  <c r="W1400" i="2"/>
  <c r="V1400" i="2"/>
  <c r="U1400" i="2"/>
  <c r="T1400" i="2"/>
  <c r="X1399" i="2"/>
  <c r="W1399" i="2"/>
  <c r="V1399" i="2"/>
  <c r="U1399" i="2"/>
  <c r="T1399" i="2"/>
  <c r="X1398" i="2"/>
  <c r="W1398" i="2"/>
  <c r="V1398" i="2"/>
  <c r="U1398" i="2"/>
  <c r="T1398" i="2"/>
  <c r="X1397" i="2"/>
  <c r="W1397" i="2"/>
  <c r="V1397" i="2"/>
  <c r="U1397" i="2"/>
  <c r="T1397" i="2"/>
  <c r="X1396" i="2"/>
  <c r="W1396" i="2"/>
  <c r="V1396" i="2"/>
  <c r="U1396" i="2"/>
  <c r="T1396" i="2"/>
  <c r="X1395" i="2"/>
  <c r="W1395" i="2"/>
  <c r="V1395" i="2"/>
  <c r="U1395" i="2"/>
  <c r="T1395" i="2"/>
  <c r="X1394" i="2"/>
  <c r="W1394" i="2"/>
  <c r="V1394" i="2"/>
  <c r="U1394" i="2"/>
  <c r="T1394" i="2"/>
  <c r="X1393" i="2"/>
  <c r="W1393" i="2"/>
  <c r="V1393" i="2"/>
  <c r="U1393" i="2"/>
  <c r="T1393" i="2"/>
  <c r="X1392" i="2"/>
  <c r="W1392" i="2"/>
  <c r="V1392" i="2"/>
  <c r="U1392" i="2"/>
  <c r="T1392" i="2"/>
  <c r="X1391" i="2"/>
  <c r="W1391" i="2"/>
  <c r="V1391" i="2"/>
  <c r="U1391" i="2"/>
  <c r="T1391" i="2"/>
  <c r="X1390" i="2"/>
  <c r="W1390" i="2"/>
  <c r="V1390" i="2"/>
  <c r="U1390" i="2"/>
  <c r="T1390" i="2"/>
  <c r="X1389" i="2"/>
  <c r="W1389" i="2"/>
  <c r="V1389" i="2"/>
  <c r="U1389" i="2"/>
  <c r="T1389" i="2"/>
  <c r="X1388" i="2"/>
  <c r="W1388" i="2"/>
  <c r="V1388" i="2"/>
  <c r="U1388" i="2"/>
  <c r="T1388" i="2"/>
  <c r="X1387" i="2"/>
  <c r="W1387" i="2"/>
  <c r="V1387" i="2"/>
  <c r="U1387" i="2"/>
  <c r="T1387" i="2"/>
  <c r="X1386" i="2"/>
  <c r="W1386" i="2"/>
  <c r="V1386" i="2"/>
  <c r="U1386" i="2"/>
  <c r="T1386" i="2"/>
  <c r="X1385" i="2"/>
  <c r="W1385" i="2"/>
  <c r="V1385" i="2"/>
  <c r="U1385" i="2"/>
  <c r="T1385" i="2"/>
  <c r="X1384" i="2"/>
  <c r="W1384" i="2"/>
  <c r="V1384" i="2"/>
  <c r="U1384" i="2"/>
  <c r="T1384" i="2"/>
  <c r="X1383" i="2"/>
  <c r="W1383" i="2"/>
  <c r="V1383" i="2"/>
  <c r="U1383" i="2"/>
  <c r="T1383" i="2"/>
  <c r="X1382" i="2"/>
  <c r="W1382" i="2"/>
  <c r="V1382" i="2"/>
  <c r="U1382" i="2"/>
  <c r="T1382" i="2"/>
  <c r="X1381" i="2"/>
  <c r="W1381" i="2"/>
  <c r="V1381" i="2"/>
  <c r="U1381" i="2"/>
  <c r="T1381" i="2"/>
  <c r="X1380" i="2"/>
  <c r="W1380" i="2"/>
  <c r="V1380" i="2"/>
  <c r="U1380" i="2"/>
  <c r="T1380" i="2"/>
  <c r="X1379" i="2"/>
  <c r="W1379" i="2"/>
  <c r="V1379" i="2"/>
  <c r="U1379" i="2"/>
  <c r="T1379" i="2"/>
  <c r="X1378" i="2"/>
  <c r="W1378" i="2"/>
  <c r="V1378" i="2"/>
  <c r="U1378" i="2"/>
  <c r="T1378" i="2"/>
  <c r="X1377" i="2"/>
  <c r="W1377" i="2"/>
  <c r="V1377" i="2"/>
  <c r="U1377" i="2"/>
  <c r="T1377" i="2"/>
  <c r="X1376" i="2"/>
  <c r="W1376" i="2"/>
  <c r="V1376" i="2"/>
  <c r="U1376" i="2"/>
  <c r="T1376" i="2"/>
  <c r="X1375" i="2"/>
  <c r="W1375" i="2"/>
  <c r="V1375" i="2"/>
  <c r="U1375" i="2"/>
  <c r="T1375" i="2"/>
  <c r="X1374" i="2"/>
  <c r="W1374" i="2"/>
  <c r="V1374" i="2"/>
  <c r="U1374" i="2"/>
  <c r="T1374" i="2"/>
  <c r="X1373" i="2"/>
  <c r="W1373" i="2"/>
  <c r="V1373" i="2"/>
  <c r="U1373" i="2"/>
  <c r="T1373" i="2"/>
  <c r="X1372" i="2"/>
  <c r="W1372" i="2"/>
  <c r="V1372" i="2"/>
  <c r="U1372" i="2"/>
  <c r="T1372" i="2"/>
  <c r="X1371" i="2"/>
  <c r="W1371" i="2"/>
  <c r="V1371" i="2"/>
  <c r="U1371" i="2"/>
  <c r="T1371" i="2"/>
  <c r="X1370" i="2"/>
  <c r="W1370" i="2"/>
  <c r="V1370" i="2"/>
  <c r="U1370" i="2"/>
  <c r="T1370" i="2"/>
  <c r="X1369" i="2"/>
  <c r="W1369" i="2"/>
  <c r="V1369" i="2"/>
  <c r="U1369" i="2"/>
  <c r="T1369" i="2"/>
  <c r="X1368" i="2"/>
  <c r="W1368" i="2"/>
  <c r="V1368" i="2"/>
  <c r="U1368" i="2"/>
  <c r="T1368" i="2"/>
  <c r="X1367" i="2"/>
  <c r="W1367" i="2"/>
  <c r="V1367" i="2"/>
  <c r="U1367" i="2"/>
  <c r="T1367" i="2"/>
  <c r="X1366" i="2"/>
  <c r="W1366" i="2"/>
  <c r="V1366" i="2"/>
  <c r="U1366" i="2"/>
  <c r="T1366" i="2"/>
  <c r="X1365" i="2"/>
  <c r="W1365" i="2"/>
  <c r="V1365" i="2"/>
  <c r="U1365" i="2"/>
  <c r="T1365" i="2"/>
  <c r="X1364" i="2"/>
  <c r="W1364" i="2"/>
  <c r="V1364" i="2"/>
  <c r="U1364" i="2"/>
  <c r="T1364" i="2"/>
  <c r="X1363" i="2"/>
  <c r="W1363" i="2"/>
  <c r="V1363" i="2"/>
  <c r="U1363" i="2"/>
  <c r="T1363" i="2"/>
  <c r="X1362" i="2"/>
  <c r="W1362" i="2"/>
  <c r="V1362" i="2"/>
  <c r="U1362" i="2"/>
  <c r="T1362" i="2"/>
  <c r="X1361" i="2"/>
  <c r="W1361" i="2"/>
  <c r="V1361" i="2"/>
  <c r="U1361" i="2"/>
  <c r="T1361" i="2"/>
  <c r="X1360" i="2"/>
  <c r="W1360" i="2"/>
  <c r="V1360" i="2"/>
  <c r="U1360" i="2"/>
  <c r="T1360" i="2"/>
  <c r="X1359" i="2"/>
  <c r="W1359" i="2"/>
  <c r="V1359" i="2"/>
  <c r="U1359" i="2"/>
  <c r="T1359" i="2"/>
  <c r="X1358" i="2"/>
  <c r="W1358" i="2"/>
  <c r="V1358" i="2"/>
  <c r="U1358" i="2"/>
  <c r="T1358" i="2"/>
  <c r="X1357" i="2"/>
  <c r="W1357" i="2"/>
  <c r="V1357" i="2"/>
  <c r="U1357" i="2"/>
  <c r="T1357" i="2"/>
  <c r="X1356" i="2"/>
  <c r="W1356" i="2"/>
  <c r="V1356" i="2"/>
  <c r="U1356" i="2"/>
  <c r="T1356" i="2"/>
  <c r="X1355" i="2"/>
  <c r="W1355" i="2"/>
  <c r="V1355" i="2"/>
  <c r="U1355" i="2"/>
  <c r="T1355" i="2"/>
  <c r="X1354" i="2"/>
  <c r="W1354" i="2"/>
  <c r="V1354" i="2"/>
  <c r="U1354" i="2"/>
  <c r="T1354" i="2"/>
  <c r="X1353" i="2"/>
  <c r="W1353" i="2"/>
  <c r="V1353" i="2"/>
  <c r="U1353" i="2"/>
  <c r="T1353" i="2"/>
  <c r="X1352" i="2"/>
  <c r="W1352" i="2"/>
  <c r="V1352" i="2"/>
  <c r="U1352" i="2"/>
  <c r="T1352" i="2"/>
  <c r="X1351" i="2"/>
  <c r="W1351" i="2"/>
  <c r="V1351" i="2"/>
  <c r="U1351" i="2"/>
  <c r="T1351" i="2"/>
  <c r="X1350" i="2"/>
  <c r="W1350" i="2"/>
  <c r="V1350" i="2"/>
  <c r="U1350" i="2"/>
  <c r="T1350" i="2"/>
  <c r="X1349" i="2"/>
  <c r="W1349" i="2"/>
  <c r="V1349" i="2"/>
  <c r="U1349" i="2"/>
  <c r="T1349" i="2"/>
  <c r="X1348" i="2"/>
  <c r="W1348" i="2"/>
  <c r="V1348" i="2"/>
  <c r="U1348" i="2"/>
  <c r="T1348" i="2"/>
  <c r="X1347" i="2"/>
  <c r="W1347" i="2"/>
  <c r="V1347" i="2"/>
  <c r="U1347" i="2"/>
  <c r="T1347" i="2"/>
  <c r="X1346" i="2"/>
  <c r="W1346" i="2"/>
  <c r="V1346" i="2"/>
  <c r="U1346" i="2"/>
  <c r="T1346" i="2"/>
  <c r="X1345" i="2"/>
  <c r="W1345" i="2"/>
  <c r="V1345" i="2"/>
  <c r="U1345" i="2"/>
  <c r="T1345" i="2"/>
  <c r="X1344" i="2"/>
  <c r="W1344" i="2"/>
  <c r="V1344" i="2"/>
  <c r="U1344" i="2"/>
  <c r="T1344" i="2"/>
  <c r="X1343" i="2"/>
  <c r="W1343" i="2"/>
  <c r="V1343" i="2"/>
  <c r="U1343" i="2"/>
  <c r="T1343" i="2"/>
  <c r="X1342" i="2"/>
  <c r="W1342" i="2"/>
  <c r="V1342" i="2"/>
  <c r="U1342" i="2"/>
  <c r="T1342" i="2"/>
  <c r="X1341" i="2"/>
  <c r="W1341" i="2"/>
  <c r="V1341" i="2"/>
  <c r="U1341" i="2"/>
  <c r="T1341" i="2"/>
  <c r="X1340" i="2"/>
  <c r="W1340" i="2"/>
  <c r="V1340" i="2"/>
  <c r="U1340" i="2"/>
  <c r="T1340" i="2"/>
  <c r="X1339" i="2"/>
  <c r="W1339" i="2"/>
  <c r="V1339" i="2"/>
  <c r="U1339" i="2"/>
  <c r="T1339" i="2"/>
  <c r="X1338" i="2"/>
  <c r="W1338" i="2"/>
  <c r="V1338" i="2"/>
  <c r="U1338" i="2"/>
  <c r="T1338" i="2"/>
  <c r="X1337" i="2"/>
  <c r="W1337" i="2"/>
  <c r="V1337" i="2"/>
  <c r="U1337" i="2"/>
  <c r="T1337" i="2"/>
  <c r="X1336" i="2"/>
  <c r="W1336" i="2"/>
  <c r="V1336" i="2"/>
  <c r="U1336" i="2"/>
  <c r="T1336" i="2"/>
  <c r="X1335" i="2"/>
  <c r="W1335" i="2"/>
  <c r="V1335" i="2"/>
  <c r="U1335" i="2"/>
  <c r="T1335" i="2"/>
  <c r="X1334" i="2"/>
  <c r="W1334" i="2"/>
  <c r="V1334" i="2"/>
  <c r="U1334" i="2"/>
  <c r="T1334" i="2"/>
  <c r="X1333" i="2"/>
  <c r="W1333" i="2"/>
  <c r="V1333" i="2"/>
  <c r="U1333" i="2"/>
  <c r="T1333" i="2"/>
  <c r="X1332" i="2"/>
  <c r="W1332" i="2"/>
  <c r="V1332" i="2"/>
  <c r="U1332" i="2"/>
  <c r="T1332" i="2"/>
  <c r="X1331" i="2"/>
  <c r="W1331" i="2"/>
  <c r="V1331" i="2"/>
  <c r="U1331" i="2"/>
  <c r="T1331" i="2"/>
  <c r="X1330" i="2"/>
  <c r="W1330" i="2"/>
  <c r="V1330" i="2"/>
  <c r="U1330" i="2"/>
  <c r="T1330" i="2"/>
  <c r="X1329" i="2"/>
  <c r="W1329" i="2"/>
  <c r="V1329" i="2"/>
  <c r="U1329" i="2"/>
  <c r="T1329" i="2"/>
  <c r="X1328" i="2"/>
  <c r="W1328" i="2"/>
  <c r="V1328" i="2"/>
  <c r="U1328" i="2"/>
  <c r="T1328" i="2"/>
  <c r="X1327" i="2"/>
  <c r="W1327" i="2"/>
  <c r="V1327" i="2"/>
  <c r="U1327" i="2"/>
  <c r="T1327" i="2"/>
  <c r="X1326" i="2"/>
  <c r="W1326" i="2"/>
  <c r="V1326" i="2"/>
  <c r="U1326" i="2"/>
  <c r="T1326" i="2"/>
  <c r="X1325" i="2"/>
  <c r="W1325" i="2"/>
  <c r="V1325" i="2"/>
  <c r="U1325" i="2"/>
  <c r="T1325" i="2"/>
  <c r="X1324" i="2"/>
  <c r="W1324" i="2"/>
  <c r="V1324" i="2"/>
  <c r="U1324" i="2"/>
  <c r="T1324" i="2"/>
  <c r="X1323" i="2"/>
  <c r="W1323" i="2"/>
  <c r="V1323" i="2"/>
  <c r="U1323" i="2"/>
  <c r="T1323" i="2"/>
  <c r="X1322" i="2"/>
  <c r="W1322" i="2"/>
  <c r="V1322" i="2"/>
  <c r="U1322" i="2"/>
  <c r="T1322" i="2"/>
  <c r="X1321" i="2"/>
  <c r="W1321" i="2"/>
  <c r="V1321" i="2"/>
  <c r="U1321" i="2"/>
  <c r="T1321" i="2"/>
  <c r="X1320" i="2"/>
  <c r="W1320" i="2"/>
  <c r="V1320" i="2"/>
  <c r="U1320" i="2"/>
  <c r="T1320" i="2"/>
  <c r="X1319" i="2"/>
  <c r="W1319" i="2"/>
  <c r="V1319" i="2"/>
  <c r="U1319" i="2"/>
  <c r="T1319" i="2"/>
  <c r="X1318" i="2"/>
  <c r="W1318" i="2"/>
  <c r="V1318" i="2"/>
  <c r="U1318" i="2"/>
  <c r="T1318" i="2"/>
  <c r="X1317" i="2"/>
  <c r="W1317" i="2"/>
  <c r="V1317" i="2"/>
  <c r="U1317" i="2"/>
  <c r="T1317" i="2"/>
  <c r="X1316" i="2"/>
  <c r="W1316" i="2"/>
  <c r="V1316" i="2"/>
  <c r="U1316" i="2"/>
  <c r="T1316" i="2"/>
  <c r="X1315" i="2"/>
  <c r="W1315" i="2"/>
  <c r="V1315" i="2"/>
  <c r="U1315" i="2"/>
  <c r="T1315" i="2"/>
  <c r="X1314" i="2"/>
  <c r="W1314" i="2"/>
  <c r="V1314" i="2"/>
  <c r="U1314" i="2"/>
  <c r="T1314" i="2"/>
  <c r="X1313" i="2"/>
  <c r="W1313" i="2"/>
  <c r="V1313" i="2"/>
  <c r="U1313" i="2"/>
  <c r="T1313" i="2"/>
  <c r="X1312" i="2"/>
  <c r="W1312" i="2"/>
  <c r="V1312" i="2"/>
  <c r="U1312" i="2"/>
  <c r="T1312" i="2"/>
  <c r="X1311" i="2"/>
  <c r="W1311" i="2"/>
  <c r="V1311" i="2"/>
  <c r="U1311" i="2"/>
  <c r="T1311" i="2"/>
  <c r="X1310" i="2"/>
  <c r="W1310" i="2"/>
  <c r="V1310" i="2"/>
  <c r="U1310" i="2"/>
  <c r="T1310" i="2"/>
  <c r="X1309" i="2"/>
  <c r="W1309" i="2"/>
  <c r="V1309" i="2"/>
  <c r="U1309" i="2"/>
  <c r="T1309" i="2"/>
  <c r="X1308" i="2"/>
  <c r="W1308" i="2"/>
  <c r="V1308" i="2"/>
  <c r="U1308" i="2"/>
  <c r="T1308" i="2"/>
  <c r="X1307" i="2"/>
  <c r="W1307" i="2"/>
  <c r="V1307" i="2"/>
  <c r="U1307" i="2"/>
  <c r="T1307" i="2"/>
  <c r="X1306" i="2"/>
  <c r="W1306" i="2"/>
  <c r="V1306" i="2"/>
  <c r="U1306" i="2"/>
  <c r="T1306" i="2"/>
  <c r="X1305" i="2"/>
  <c r="W1305" i="2"/>
  <c r="V1305" i="2"/>
  <c r="U1305" i="2"/>
  <c r="T1305" i="2"/>
  <c r="X1304" i="2"/>
  <c r="W1304" i="2"/>
  <c r="V1304" i="2"/>
  <c r="U1304" i="2"/>
  <c r="T1304" i="2"/>
  <c r="X1303" i="2"/>
  <c r="W1303" i="2"/>
  <c r="V1303" i="2"/>
  <c r="U1303" i="2"/>
  <c r="T1303" i="2"/>
  <c r="X1302" i="2"/>
  <c r="W1302" i="2"/>
  <c r="V1302" i="2"/>
  <c r="U1302" i="2"/>
  <c r="T1302" i="2"/>
  <c r="X1301" i="2"/>
  <c r="W1301" i="2"/>
  <c r="V1301" i="2"/>
  <c r="U1301" i="2"/>
  <c r="T1301" i="2"/>
  <c r="X1300" i="2"/>
  <c r="W1300" i="2"/>
  <c r="V1300" i="2"/>
  <c r="U1300" i="2"/>
  <c r="T1300" i="2"/>
  <c r="X1299" i="2"/>
  <c r="W1299" i="2"/>
  <c r="V1299" i="2"/>
  <c r="U1299" i="2"/>
  <c r="T1299" i="2"/>
  <c r="X1298" i="2"/>
  <c r="W1298" i="2"/>
  <c r="V1298" i="2"/>
  <c r="U1298" i="2"/>
  <c r="T1298" i="2"/>
  <c r="X1297" i="2"/>
  <c r="W1297" i="2"/>
  <c r="V1297" i="2"/>
  <c r="U1297" i="2"/>
  <c r="T1297" i="2"/>
  <c r="X1296" i="2"/>
  <c r="W1296" i="2"/>
  <c r="V1296" i="2"/>
  <c r="U1296" i="2"/>
  <c r="T1296" i="2"/>
  <c r="X1295" i="2"/>
  <c r="W1295" i="2"/>
  <c r="V1295" i="2"/>
  <c r="U1295" i="2"/>
  <c r="T1295" i="2"/>
  <c r="X1294" i="2"/>
  <c r="W1294" i="2"/>
  <c r="V1294" i="2"/>
  <c r="U1294" i="2"/>
  <c r="T1294" i="2"/>
  <c r="X1293" i="2"/>
  <c r="W1293" i="2"/>
  <c r="V1293" i="2"/>
  <c r="U1293" i="2"/>
  <c r="T1293" i="2"/>
  <c r="X1292" i="2"/>
  <c r="W1292" i="2"/>
  <c r="V1292" i="2"/>
  <c r="U1292" i="2"/>
  <c r="T1292" i="2"/>
  <c r="X1291" i="2"/>
  <c r="W1291" i="2"/>
  <c r="V1291" i="2"/>
  <c r="U1291" i="2"/>
  <c r="T1291" i="2"/>
  <c r="X1290" i="2"/>
  <c r="W1290" i="2"/>
  <c r="V1290" i="2"/>
  <c r="U1290" i="2"/>
  <c r="T1290" i="2"/>
  <c r="X1289" i="2"/>
  <c r="W1289" i="2"/>
  <c r="V1289" i="2"/>
  <c r="U1289" i="2"/>
  <c r="T1289" i="2"/>
  <c r="X1288" i="2"/>
  <c r="W1288" i="2"/>
  <c r="V1288" i="2"/>
  <c r="U1288" i="2"/>
  <c r="T1288" i="2"/>
  <c r="X1287" i="2"/>
  <c r="W1287" i="2"/>
  <c r="V1287" i="2"/>
  <c r="U1287" i="2"/>
  <c r="T1287" i="2"/>
  <c r="X1286" i="2"/>
  <c r="W1286" i="2"/>
  <c r="V1286" i="2"/>
  <c r="U1286" i="2"/>
  <c r="T1286" i="2"/>
  <c r="X1285" i="2"/>
  <c r="W1285" i="2"/>
  <c r="V1285" i="2"/>
  <c r="U1285" i="2"/>
  <c r="T1285" i="2"/>
  <c r="X1284" i="2"/>
  <c r="W1284" i="2"/>
  <c r="V1284" i="2"/>
  <c r="U1284" i="2"/>
  <c r="T1284" i="2"/>
  <c r="X1283" i="2"/>
  <c r="W1283" i="2"/>
  <c r="V1283" i="2"/>
  <c r="U1283" i="2"/>
  <c r="T1283" i="2"/>
  <c r="X1282" i="2"/>
  <c r="W1282" i="2"/>
  <c r="V1282" i="2"/>
  <c r="U1282" i="2"/>
  <c r="T1282" i="2"/>
  <c r="X1281" i="2"/>
  <c r="W1281" i="2"/>
  <c r="V1281" i="2"/>
  <c r="U1281" i="2"/>
  <c r="T1281" i="2"/>
  <c r="X1280" i="2"/>
  <c r="W1280" i="2"/>
  <c r="V1280" i="2"/>
  <c r="U1280" i="2"/>
  <c r="T1280" i="2"/>
  <c r="X1279" i="2"/>
  <c r="W1279" i="2"/>
  <c r="V1279" i="2"/>
  <c r="U1279" i="2"/>
  <c r="T1279" i="2"/>
  <c r="X1278" i="2"/>
  <c r="W1278" i="2"/>
  <c r="V1278" i="2"/>
  <c r="U1278" i="2"/>
  <c r="T1278" i="2"/>
  <c r="X1277" i="2"/>
  <c r="W1277" i="2"/>
  <c r="V1277" i="2"/>
  <c r="U1277" i="2"/>
  <c r="T1277" i="2"/>
  <c r="X1276" i="2"/>
  <c r="W1276" i="2"/>
  <c r="V1276" i="2"/>
  <c r="U1276" i="2"/>
  <c r="T1276" i="2"/>
  <c r="X1275" i="2"/>
  <c r="W1275" i="2"/>
  <c r="V1275" i="2"/>
  <c r="U1275" i="2"/>
  <c r="T1275" i="2"/>
  <c r="X1274" i="2"/>
  <c r="W1274" i="2"/>
  <c r="V1274" i="2"/>
  <c r="U1274" i="2"/>
  <c r="T1274" i="2"/>
  <c r="X1273" i="2"/>
  <c r="W1273" i="2"/>
  <c r="V1273" i="2"/>
  <c r="U1273" i="2"/>
  <c r="T1273" i="2"/>
  <c r="X1272" i="2"/>
  <c r="W1272" i="2"/>
  <c r="V1272" i="2"/>
  <c r="U1272" i="2"/>
  <c r="T1272" i="2"/>
  <c r="X1271" i="2"/>
  <c r="W1271" i="2"/>
  <c r="V1271" i="2"/>
  <c r="U1271" i="2"/>
  <c r="T1271" i="2"/>
  <c r="X1270" i="2"/>
  <c r="W1270" i="2"/>
  <c r="V1270" i="2"/>
  <c r="U1270" i="2"/>
  <c r="T1270" i="2"/>
  <c r="X1269" i="2"/>
  <c r="W1269" i="2"/>
  <c r="V1269" i="2"/>
  <c r="U1269" i="2"/>
  <c r="T1269" i="2"/>
  <c r="X1268" i="2"/>
  <c r="W1268" i="2"/>
  <c r="V1268" i="2"/>
  <c r="U1268" i="2"/>
  <c r="T1268" i="2"/>
  <c r="X1267" i="2"/>
  <c r="W1267" i="2"/>
  <c r="V1267" i="2"/>
  <c r="U1267" i="2"/>
  <c r="T1267" i="2"/>
  <c r="X1266" i="2"/>
  <c r="W1266" i="2"/>
  <c r="V1266" i="2"/>
  <c r="U1266" i="2"/>
  <c r="T1266" i="2"/>
  <c r="X1265" i="2"/>
  <c r="W1265" i="2"/>
  <c r="V1265" i="2"/>
  <c r="U1265" i="2"/>
  <c r="T1265" i="2"/>
  <c r="X1264" i="2"/>
  <c r="W1264" i="2"/>
  <c r="V1264" i="2"/>
  <c r="U1264" i="2"/>
  <c r="T1264" i="2"/>
  <c r="X1263" i="2"/>
  <c r="W1263" i="2"/>
  <c r="V1263" i="2"/>
  <c r="U1263" i="2"/>
  <c r="T1263" i="2"/>
  <c r="X1262" i="2"/>
  <c r="W1262" i="2"/>
  <c r="V1262" i="2"/>
  <c r="U1262" i="2"/>
  <c r="T1262" i="2"/>
  <c r="X1261" i="2"/>
  <c r="W1261" i="2"/>
  <c r="V1261" i="2"/>
  <c r="U1261" i="2"/>
  <c r="T1261" i="2"/>
  <c r="X1260" i="2"/>
  <c r="W1260" i="2"/>
  <c r="V1260" i="2"/>
  <c r="U1260" i="2"/>
  <c r="T1260" i="2"/>
  <c r="X1259" i="2"/>
  <c r="W1259" i="2"/>
  <c r="V1259" i="2"/>
  <c r="U1259" i="2"/>
  <c r="T1259" i="2"/>
  <c r="X1258" i="2"/>
  <c r="W1258" i="2"/>
  <c r="V1258" i="2"/>
  <c r="U1258" i="2"/>
  <c r="T1258" i="2"/>
  <c r="X1257" i="2"/>
  <c r="W1257" i="2"/>
  <c r="V1257" i="2"/>
  <c r="U1257" i="2"/>
  <c r="T1257" i="2"/>
  <c r="X1256" i="2"/>
  <c r="W1256" i="2"/>
  <c r="V1256" i="2"/>
  <c r="U1256" i="2"/>
  <c r="T1256" i="2"/>
  <c r="X1255" i="2"/>
  <c r="W1255" i="2"/>
  <c r="V1255" i="2"/>
  <c r="U1255" i="2"/>
  <c r="T1255" i="2"/>
  <c r="X1254" i="2"/>
  <c r="W1254" i="2"/>
  <c r="V1254" i="2"/>
  <c r="U1254" i="2"/>
  <c r="T1254" i="2"/>
  <c r="X1253" i="2"/>
  <c r="W1253" i="2"/>
  <c r="V1253" i="2"/>
  <c r="U1253" i="2"/>
  <c r="T1253" i="2"/>
  <c r="X1252" i="2"/>
  <c r="W1252" i="2"/>
  <c r="V1252" i="2"/>
  <c r="U1252" i="2"/>
  <c r="T1252" i="2"/>
  <c r="X1251" i="2"/>
  <c r="W1251" i="2"/>
  <c r="V1251" i="2"/>
  <c r="U1251" i="2"/>
  <c r="T1251" i="2"/>
  <c r="X1250" i="2"/>
  <c r="W1250" i="2"/>
  <c r="V1250" i="2"/>
  <c r="U1250" i="2"/>
  <c r="T1250" i="2"/>
  <c r="X1249" i="2"/>
  <c r="W1249" i="2"/>
  <c r="V1249" i="2"/>
  <c r="U1249" i="2"/>
  <c r="T1249" i="2"/>
  <c r="X1248" i="2"/>
  <c r="W1248" i="2"/>
  <c r="V1248" i="2"/>
  <c r="U1248" i="2"/>
  <c r="T1248" i="2"/>
  <c r="X1247" i="2"/>
  <c r="W1247" i="2"/>
  <c r="V1247" i="2"/>
  <c r="U1247" i="2"/>
  <c r="T1247" i="2"/>
  <c r="X1246" i="2"/>
  <c r="W1246" i="2"/>
  <c r="V1246" i="2"/>
  <c r="U1246" i="2"/>
  <c r="T1246" i="2"/>
  <c r="X1245" i="2"/>
  <c r="W1245" i="2"/>
  <c r="V1245" i="2"/>
  <c r="U1245" i="2"/>
  <c r="T1245" i="2"/>
  <c r="X1244" i="2"/>
  <c r="W1244" i="2"/>
  <c r="V1244" i="2"/>
  <c r="U1244" i="2"/>
  <c r="T1244" i="2"/>
  <c r="X1243" i="2"/>
  <c r="W1243" i="2"/>
  <c r="V1243" i="2"/>
  <c r="U1243" i="2"/>
  <c r="T1243" i="2"/>
  <c r="X1242" i="2"/>
  <c r="W1242" i="2"/>
  <c r="V1242" i="2"/>
  <c r="U1242" i="2"/>
  <c r="T1242" i="2"/>
  <c r="X1241" i="2"/>
  <c r="W1241" i="2"/>
  <c r="V1241" i="2"/>
  <c r="U1241" i="2"/>
  <c r="T1241" i="2"/>
  <c r="X1240" i="2"/>
  <c r="W1240" i="2"/>
  <c r="V1240" i="2"/>
  <c r="U1240" i="2"/>
  <c r="T1240" i="2"/>
  <c r="X1239" i="2"/>
  <c r="W1239" i="2"/>
  <c r="V1239" i="2"/>
  <c r="U1239" i="2"/>
  <c r="T1239" i="2"/>
  <c r="X1238" i="2"/>
  <c r="W1238" i="2"/>
  <c r="V1238" i="2"/>
  <c r="U1238" i="2"/>
  <c r="T1238" i="2"/>
  <c r="X1237" i="2"/>
  <c r="W1237" i="2"/>
  <c r="V1237" i="2"/>
  <c r="U1237" i="2"/>
  <c r="T1237" i="2"/>
  <c r="X1236" i="2"/>
  <c r="W1236" i="2"/>
  <c r="V1236" i="2"/>
  <c r="U1236" i="2"/>
  <c r="T1236" i="2"/>
  <c r="X1235" i="2"/>
  <c r="W1235" i="2"/>
  <c r="V1235" i="2"/>
  <c r="U1235" i="2"/>
  <c r="T1235" i="2"/>
  <c r="X1234" i="2"/>
  <c r="W1234" i="2"/>
  <c r="V1234" i="2"/>
  <c r="U1234" i="2"/>
  <c r="T1234" i="2"/>
  <c r="X1233" i="2"/>
  <c r="W1233" i="2"/>
  <c r="V1233" i="2"/>
  <c r="U1233" i="2"/>
  <c r="T1233" i="2"/>
  <c r="X1232" i="2"/>
  <c r="W1232" i="2"/>
  <c r="V1232" i="2"/>
  <c r="U1232" i="2"/>
  <c r="T1232" i="2"/>
  <c r="X1231" i="2"/>
  <c r="W1231" i="2"/>
  <c r="V1231" i="2"/>
  <c r="U1231" i="2"/>
  <c r="T1231" i="2"/>
  <c r="X1230" i="2"/>
  <c r="W1230" i="2"/>
  <c r="V1230" i="2"/>
  <c r="U1230" i="2"/>
  <c r="T1230" i="2"/>
  <c r="X1229" i="2"/>
  <c r="W1229" i="2"/>
  <c r="V1229" i="2"/>
  <c r="U1229" i="2"/>
  <c r="T1229" i="2"/>
  <c r="X1228" i="2"/>
  <c r="W1228" i="2"/>
  <c r="V1228" i="2"/>
  <c r="U1228" i="2"/>
  <c r="T1228" i="2"/>
  <c r="X1227" i="2"/>
  <c r="W1227" i="2"/>
  <c r="V1227" i="2"/>
  <c r="U1227" i="2"/>
  <c r="T1227" i="2"/>
  <c r="X1226" i="2"/>
  <c r="W1226" i="2"/>
  <c r="V1226" i="2"/>
  <c r="U1226" i="2"/>
  <c r="T1226" i="2"/>
  <c r="X1225" i="2"/>
  <c r="W1225" i="2"/>
  <c r="V1225" i="2"/>
  <c r="U1225" i="2"/>
  <c r="T1225" i="2"/>
  <c r="X1224" i="2"/>
  <c r="W1224" i="2"/>
  <c r="V1224" i="2"/>
  <c r="U1224" i="2"/>
  <c r="T1224" i="2"/>
  <c r="X1223" i="2"/>
  <c r="W1223" i="2"/>
  <c r="V1223" i="2"/>
  <c r="U1223" i="2"/>
  <c r="T1223" i="2"/>
  <c r="X1222" i="2"/>
  <c r="W1222" i="2"/>
  <c r="V1222" i="2"/>
  <c r="U1222" i="2"/>
  <c r="T1222" i="2"/>
  <c r="X1221" i="2"/>
  <c r="W1221" i="2"/>
  <c r="V1221" i="2"/>
  <c r="U1221" i="2"/>
  <c r="T1221" i="2"/>
  <c r="X1220" i="2"/>
  <c r="W1220" i="2"/>
  <c r="V1220" i="2"/>
  <c r="U1220" i="2"/>
  <c r="T1220" i="2"/>
  <c r="X1219" i="2"/>
  <c r="W1219" i="2"/>
  <c r="V1219" i="2"/>
  <c r="U1219" i="2"/>
  <c r="T1219" i="2"/>
  <c r="X1218" i="2"/>
  <c r="W1218" i="2"/>
  <c r="V1218" i="2"/>
  <c r="U1218" i="2"/>
  <c r="T1218" i="2"/>
  <c r="X1217" i="2"/>
  <c r="W1217" i="2"/>
  <c r="V1217" i="2"/>
  <c r="U1217" i="2"/>
  <c r="T1217" i="2"/>
  <c r="X1216" i="2"/>
  <c r="W1216" i="2"/>
  <c r="V1216" i="2"/>
  <c r="U1216" i="2"/>
  <c r="T1216" i="2"/>
  <c r="X1215" i="2"/>
  <c r="W1215" i="2"/>
  <c r="V1215" i="2"/>
  <c r="U1215" i="2"/>
  <c r="T1215" i="2"/>
  <c r="X1214" i="2"/>
  <c r="W1214" i="2"/>
  <c r="V1214" i="2"/>
  <c r="U1214" i="2"/>
  <c r="T1214" i="2"/>
  <c r="X1213" i="2"/>
  <c r="W1213" i="2"/>
  <c r="V1213" i="2"/>
  <c r="U1213" i="2"/>
  <c r="T1213" i="2"/>
  <c r="X1212" i="2"/>
  <c r="W1212" i="2"/>
  <c r="V1212" i="2"/>
  <c r="U1212" i="2"/>
  <c r="T1212" i="2"/>
  <c r="X1211" i="2"/>
  <c r="W1211" i="2"/>
  <c r="V1211" i="2"/>
  <c r="U1211" i="2"/>
  <c r="T1211" i="2"/>
  <c r="X1210" i="2"/>
  <c r="W1210" i="2"/>
  <c r="V1210" i="2"/>
  <c r="U1210" i="2"/>
  <c r="T1210" i="2"/>
  <c r="X1209" i="2"/>
  <c r="W1209" i="2"/>
  <c r="V1209" i="2"/>
  <c r="U1209" i="2"/>
  <c r="T1209" i="2"/>
  <c r="X1208" i="2"/>
  <c r="W1208" i="2"/>
  <c r="V1208" i="2"/>
  <c r="U1208" i="2"/>
  <c r="T1208" i="2"/>
  <c r="X1207" i="2"/>
  <c r="W1207" i="2"/>
  <c r="V1207" i="2"/>
  <c r="U1207" i="2"/>
  <c r="T1207" i="2"/>
  <c r="X1206" i="2"/>
  <c r="W1206" i="2"/>
  <c r="V1206" i="2"/>
  <c r="U1206" i="2"/>
  <c r="T1206" i="2"/>
  <c r="X1205" i="2"/>
  <c r="W1205" i="2"/>
  <c r="V1205" i="2"/>
  <c r="U1205" i="2"/>
  <c r="T1205" i="2"/>
  <c r="X1204" i="2"/>
  <c r="W1204" i="2"/>
  <c r="V1204" i="2"/>
  <c r="U1204" i="2"/>
  <c r="T1204" i="2"/>
  <c r="X1203" i="2"/>
  <c r="W1203" i="2"/>
  <c r="V1203" i="2"/>
  <c r="U1203" i="2"/>
  <c r="T1203" i="2"/>
  <c r="X1202" i="2"/>
  <c r="W1202" i="2"/>
  <c r="V1202" i="2"/>
  <c r="U1202" i="2"/>
  <c r="T1202" i="2"/>
  <c r="X1201" i="2"/>
  <c r="W1201" i="2"/>
  <c r="V1201" i="2"/>
  <c r="U1201" i="2"/>
  <c r="T1201" i="2"/>
  <c r="X1200" i="2"/>
  <c r="W1200" i="2"/>
  <c r="V1200" i="2"/>
  <c r="U1200" i="2"/>
  <c r="T1200" i="2"/>
  <c r="X1199" i="2"/>
  <c r="W1199" i="2"/>
  <c r="V1199" i="2"/>
  <c r="U1199" i="2"/>
  <c r="T1199" i="2"/>
  <c r="X1198" i="2"/>
  <c r="W1198" i="2"/>
  <c r="V1198" i="2"/>
  <c r="U1198" i="2"/>
  <c r="T1198" i="2"/>
  <c r="X1197" i="2"/>
  <c r="W1197" i="2"/>
  <c r="V1197" i="2"/>
  <c r="U1197" i="2"/>
  <c r="T1197" i="2"/>
  <c r="X1196" i="2"/>
  <c r="W1196" i="2"/>
  <c r="V1196" i="2"/>
  <c r="U1196" i="2"/>
  <c r="T1196" i="2"/>
  <c r="X1195" i="2"/>
  <c r="W1195" i="2"/>
  <c r="V1195" i="2"/>
  <c r="U1195" i="2"/>
  <c r="T1195" i="2"/>
  <c r="X1194" i="2"/>
  <c r="W1194" i="2"/>
  <c r="V1194" i="2"/>
  <c r="U1194" i="2"/>
  <c r="T1194" i="2"/>
  <c r="X1193" i="2"/>
  <c r="W1193" i="2"/>
  <c r="V1193" i="2"/>
  <c r="U1193" i="2"/>
  <c r="T1193" i="2"/>
  <c r="X1192" i="2"/>
  <c r="W1192" i="2"/>
  <c r="V1192" i="2"/>
  <c r="U1192" i="2"/>
  <c r="T1192" i="2"/>
  <c r="X1191" i="2"/>
  <c r="W1191" i="2"/>
  <c r="V1191" i="2"/>
  <c r="U1191" i="2"/>
  <c r="T1191" i="2"/>
  <c r="X1190" i="2"/>
  <c r="W1190" i="2"/>
  <c r="V1190" i="2"/>
  <c r="U1190" i="2"/>
  <c r="T1190" i="2"/>
  <c r="X1189" i="2"/>
  <c r="W1189" i="2"/>
  <c r="V1189" i="2"/>
  <c r="U1189" i="2"/>
  <c r="T1189" i="2"/>
  <c r="X1188" i="2"/>
  <c r="W1188" i="2"/>
  <c r="V1188" i="2"/>
  <c r="U1188" i="2"/>
  <c r="T1188" i="2"/>
  <c r="X1187" i="2"/>
  <c r="W1187" i="2"/>
  <c r="V1187" i="2"/>
  <c r="U1187" i="2"/>
  <c r="T1187" i="2"/>
  <c r="X1186" i="2"/>
  <c r="W1186" i="2"/>
  <c r="V1186" i="2"/>
  <c r="U1186" i="2"/>
  <c r="T1186" i="2"/>
  <c r="X1185" i="2"/>
  <c r="W1185" i="2"/>
  <c r="V1185" i="2"/>
  <c r="U1185" i="2"/>
  <c r="T1185" i="2"/>
  <c r="X1184" i="2"/>
  <c r="W1184" i="2"/>
  <c r="V1184" i="2"/>
  <c r="U1184" i="2"/>
  <c r="T1184" i="2"/>
  <c r="X1183" i="2"/>
  <c r="W1183" i="2"/>
  <c r="V1183" i="2"/>
  <c r="U1183" i="2"/>
  <c r="T1183" i="2"/>
  <c r="X1182" i="2"/>
  <c r="W1182" i="2"/>
  <c r="V1182" i="2"/>
  <c r="U1182" i="2"/>
  <c r="T1182" i="2"/>
  <c r="X1181" i="2"/>
  <c r="W1181" i="2"/>
  <c r="V1181" i="2"/>
  <c r="U1181" i="2"/>
  <c r="T1181" i="2"/>
  <c r="X1180" i="2"/>
  <c r="W1180" i="2"/>
  <c r="V1180" i="2"/>
  <c r="U1180" i="2"/>
  <c r="T1180" i="2"/>
  <c r="X1179" i="2"/>
  <c r="W1179" i="2"/>
  <c r="V1179" i="2"/>
  <c r="U1179" i="2"/>
  <c r="T1179" i="2"/>
  <c r="X1178" i="2"/>
  <c r="W1178" i="2"/>
  <c r="V1178" i="2"/>
  <c r="U1178" i="2"/>
  <c r="T1178" i="2"/>
  <c r="X1177" i="2"/>
  <c r="W1177" i="2"/>
  <c r="V1177" i="2"/>
  <c r="U1177" i="2"/>
  <c r="T1177" i="2"/>
  <c r="X1176" i="2"/>
  <c r="W1176" i="2"/>
  <c r="V1176" i="2"/>
  <c r="U1176" i="2"/>
  <c r="T1176" i="2"/>
  <c r="X1175" i="2"/>
  <c r="W1175" i="2"/>
  <c r="V1175" i="2"/>
  <c r="U1175" i="2"/>
  <c r="T1175" i="2"/>
  <c r="X1174" i="2"/>
  <c r="W1174" i="2"/>
  <c r="V1174" i="2"/>
  <c r="U1174" i="2"/>
  <c r="T1174" i="2"/>
  <c r="X1173" i="2"/>
  <c r="W1173" i="2"/>
  <c r="V1173" i="2"/>
  <c r="U1173" i="2"/>
  <c r="T1173" i="2"/>
  <c r="X1172" i="2"/>
  <c r="W1172" i="2"/>
  <c r="V1172" i="2"/>
  <c r="U1172" i="2"/>
  <c r="T1172" i="2"/>
  <c r="X1171" i="2"/>
  <c r="W1171" i="2"/>
  <c r="V1171" i="2"/>
  <c r="U1171" i="2"/>
  <c r="T1171" i="2"/>
  <c r="X1170" i="2"/>
  <c r="W1170" i="2"/>
  <c r="V1170" i="2"/>
  <c r="U1170" i="2"/>
  <c r="T1170" i="2"/>
  <c r="X1169" i="2"/>
  <c r="W1169" i="2"/>
  <c r="V1169" i="2"/>
  <c r="U1169" i="2"/>
  <c r="T1169" i="2"/>
  <c r="X1168" i="2"/>
  <c r="W1168" i="2"/>
  <c r="V1168" i="2"/>
  <c r="U1168" i="2"/>
  <c r="T1168" i="2"/>
  <c r="X1167" i="2"/>
  <c r="W1167" i="2"/>
  <c r="V1167" i="2"/>
  <c r="U1167" i="2"/>
  <c r="T1167" i="2"/>
  <c r="X1166" i="2"/>
  <c r="W1166" i="2"/>
  <c r="V1166" i="2"/>
  <c r="U1166" i="2"/>
  <c r="T1166" i="2"/>
  <c r="X1165" i="2"/>
  <c r="W1165" i="2"/>
  <c r="V1165" i="2"/>
  <c r="U1165" i="2"/>
  <c r="T1165" i="2"/>
  <c r="X1164" i="2"/>
  <c r="W1164" i="2"/>
  <c r="V1164" i="2"/>
  <c r="U1164" i="2"/>
  <c r="T1164" i="2"/>
  <c r="X1163" i="2"/>
  <c r="W1163" i="2"/>
  <c r="V1163" i="2"/>
  <c r="U1163" i="2"/>
  <c r="T1163" i="2"/>
  <c r="X1162" i="2"/>
  <c r="W1162" i="2"/>
  <c r="V1162" i="2"/>
  <c r="U1162" i="2"/>
  <c r="T1162" i="2"/>
  <c r="X1161" i="2"/>
  <c r="W1161" i="2"/>
  <c r="V1161" i="2"/>
  <c r="U1161" i="2"/>
  <c r="T1161" i="2"/>
  <c r="X1160" i="2"/>
  <c r="W1160" i="2"/>
  <c r="V1160" i="2"/>
  <c r="U1160" i="2"/>
  <c r="T1160" i="2"/>
  <c r="X1158" i="2"/>
  <c r="W1158" i="2"/>
  <c r="V1158" i="2"/>
  <c r="U1158" i="2"/>
  <c r="T1158" i="2"/>
  <c r="X1157" i="2"/>
  <c r="W1157" i="2"/>
  <c r="V1157" i="2"/>
  <c r="U1157" i="2"/>
  <c r="T1157" i="2"/>
  <c r="X1156" i="2"/>
  <c r="W1156" i="2"/>
  <c r="V1156" i="2"/>
  <c r="U1156" i="2"/>
  <c r="T1156" i="2"/>
  <c r="X1155" i="2"/>
  <c r="W1155" i="2"/>
  <c r="V1155" i="2"/>
  <c r="U1155" i="2"/>
  <c r="T1155" i="2"/>
  <c r="X1154" i="2"/>
  <c r="W1154" i="2"/>
  <c r="V1154" i="2"/>
  <c r="U1154" i="2"/>
  <c r="T1154" i="2"/>
  <c r="X1153" i="2"/>
  <c r="W1153" i="2"/>
  <c r="V1153" i="2"/>
  <c r="U1153" i="2"/>
  <c r="T1153" i="2"/>
  <c r="X1152" i="2"/>
  <c r="W1152" i="2"/>
  <c r="V1152" i="2"/>
  <c r="U1152" i="2"/>
  <c r="T1152" i="2"/>
  <c r="X1151" i="2"/>
  <c r="W1151" i="2"/>
  <c r="V1151" i="2"/>
  <c r="U1151" i="2"/>
  <c r="T1151" i="2"/>
  <c r="X1150" i="2"/>
  <c r="W1150" i="2"/>
  <c r="V1150" i="2"/>
  <c r="U1150" i="2"/>
  <c r="T1150" i="2"/>
  <c r="X1149" i="2"/>
  <c r="W1149" i="2"/>
  <c r="V1149" i="2"/>
  <c r="U1149" i="2"/>
  <c r="T1149" i="2"/>
  <c r="X1148" i="2"/>
  <c r="W1148" i="2"/>
  <c r="V1148" i="2"/>
  <c r="U1148" i="2"/>
  <c r="T1148" i="2"/>
  <c r="X1147" i="2"/>
  <c r="W1147" i="2"/>
  <c r="V1147" i="2"/>
  <c r="U1147" i="2"/>
  <c r="T1147" i="2"/>
  <c r="X1146" i="2"/>
  <c r="W1146" i="2"/>
  <c r="V1146" i="2"/>
  <c r="U1146" i="2"/>
  <c r="T1146" i="2"/>
  <c r="X1145" i="2"/>
  <c r="W1145" i="2"/>
  <c r="V1145" i="2"/>
  <c r="U1145" i="2"/>
  <c r="T1145" i="2"/>
  <c r="X1144" i="2"/>
  <c r="W1144" i="2"/>
  <c r="V1144" i="2"/>
  <c r="U1144" i="2"/>
  <c r="T1144" i="2"/>
  <c r="X1143" i="2"/>
  <c r="W1143" i="2"/>
  <c r="V1143" i="2"/>
  <c r="U1143" i="2"/>
  <c r="T1143" i="2"/>
  <c r="X1142" i="2"/>
  <c r="W1142" i="2"/>
  <c r="V1142" i="2"/>
  <c r="U1142" i="2"/>
  <c r="T1142" i="2"/>
  <c r="X1141" i="2"/>
  <c r="W1141" i="2"/>
  <c r="V1141" i="2"/>
  <c r="U1141" i="2"/>
  <c r="T1141" i="2"/>
  <c r="X1140" i="2"/>
  <c r="W1140" i="2"/>
  <c r="V1140" i="2"/>
  <c r="U1140" i="2"/>
  <c r="T1140" i="2"/>
  <c r="X1139" i="2"/>
  <c r="W1139" i="2"/>
  <c r="V1139" i="2"/>
  <c r="U1139" i="2"/>
  <c r="T1139" i="2"/>
  <c r="X1138" i="2"/>
  <c r="W1138" i="2"/>
  <c r="V1138" i="2"/>
  <c r="U1138" i="2"/>
  <c r="T1138" i="2"/>
  <c r="X1137" i="2"/>
  <c r="W1137" i="2"/>
  <c r="V1137" i="2"/>
  <c r="U1137" i="2"/>
  <c r="T1137" i="2"/>
  <c r="X1136" i="2"/>
  <c r="W1136" i="2"/>
  <c r="V1136" i="2"/>
  <c r="U1136" i="2"/>
  <c r="T1136" i="2"/>
  <c r="X1135" i="2"/>
  <c r="W1135" i="2"/>
  <c r="V1135" i="2"/>
  <c r="U1135" i="2"/>
  <c r="T1135" i="2"/>
  <c r="X1134" i="2"/>
  <c r="W1134" i="2"/>
  <c r="V1134" i="2"/>
  <c r="U1134" i="2"/>
  <c r="T1134" i="2"/>
  <c r="X1133" i="2"/>
  <c r="W1133" i="2"/>
  <c r="V1133" i="2"/>
  <c r="U1133" i="2"/>
  <c r="T1133" i="2"/>
  <c r="X1132" i="2"/>
  <c r="W1132" i="2"/>
  <c r="V1132" i="2"/>
  <c r="U1132" i="2"/>
  <c r="T1132" i="2"/>
  <c r="X1131" i="2"/>
  <c r="W1131" i="2"/>
  <c r="V1131" i="2"/>
  <c r="U1131" i="2"/>
  <c r="T1131" i="2"/>
  <c r="X1130" i="2"/>
  <c r="W1130" i="2"/>
  <c r="V1130" i="2"/>
  <c r="U1130" i="2"/>
  <c r="T1130" i="2"/>
  <c r="X1129" i="2"/>
  <c r="W1129" i="2"/>
  <c r="V1129" i="2"/>
  <c r="U1129" i="2"/>
  <c r="T1129" i="2"/>
  <c r="X1128" i="2"/>
  <c r="W1128" i="2"/>
  <c r="V1128" i="2"/>
  <c r="U1128" i="2"/>
  <c r="T1128" i="2"/>
  <c r="X1127" i="2"/>
  <c r="W1127" i="2"/>
  <c r="V1127" i="2"/>
  <c r="U1127" i="2"/>
  <c r="T1127" i="2"/>
  <c r="X1126" i="2"/>
  <c r="W1126" i="2"/>
  <c r="V1126" i="2"/>
  <c r="U1126" i="2"/>
  <c r="T1126" i="2"/>
  <c r="X1125" i="2"/>
  <c r="W1125" i="2"/>
  <c r="V1125" i="2"/>
  <c r="U1125" i="2"/>
  <c r="T1125" i="2"/>
  <c r="X1124" i="2"/>
  <c r="W1124" i="2"/>
  <c r="V1124" i="2"/>
  <c r="U1124" i="2"/>
  <c r="T1124" i="2"/>
  <c r="X1123" i="2"/>
  <c r="W1123" i="2"/>
  <c r="V1123" i="2"/>
  <c r="U1123" i="2"/>
  <c r="T1123" i="2"/>
  <c r="X1122" i="2"/>
  <c r="W1122" i="2"/>
  <c r="V1122" i="2"/>
  <c r="U1122" i="2"/>
  <c r="T1122" i="2"/>
  <c r="X1121" i="2"/>
  <c r="W1121" i="2"/>
  <c r="V1121" i="2"/>
  <c r="U1121" i="2"/>
  <c r="T1121" i="2"/>
  <c r="X1120" i="2"/>
  <c r="W1120" i="2"/>
  <c r="V1120" i="2"/>
  <c r="U1120" i="2"/>
  <c r="T1120" i="2"/>
  <c r="X1119" i="2"/>
  <c r="W1119" i="2"/>
  <c r="V1119" i="2"/>
  <c r="U1119" i="2"/>
  <c r="T1119" i="2"/>
  <c r="X1118" i="2"/>
  <c r="W1118" i="2"/>
  <c r="V1118" i="2"/>
  <c r="U1118" i="2"/>
  <c r="T1118" i="2"/>
  <c r="X1117" i="2"/>
  <c r="W1117" i="2"/>
  <c r="V1117" i="2"/>
  <c r="U1117" i="2"/>
  <c r="T1117" i="2"/>
  <c r="X1116" i="2"/>
  <c r="W1116" i="2"/>
  <c r="V1116" i="2"/>
  <c r="U1116" i="2"/>
  <c r="T1116" i="2"/>
  <c r="X1115" i="2"/>
  <c r="W1115" i="2"/>
  <c r="V1115" i="2"/>
  <c r="U1115" i="2"/>
  <c r="T1115" i="2"/>
  <c r="X1114" i="2"/>
  <c r="W1114" i="2"/>
  <c r="V1114" i="2"/>
  <c r="U1114" i="2"/>
  <c r="T1114" i="2"/>
  <c r="X1113" i="2"/>
  <c r="W1113" i="2"/>
  <c r="V1113" i="2"/>
  <c r="U1113" i="2"/>
  <c r="T1113" i="2"/>
  <c r="X1112" i="2"/>
  <c r="W1112" i="2"/>
  <c r="V1112" i="2"/>
  <c r="U1112" i="2"/>
  <c r="T1112" i="2"/>
  <c r="X1111" i="2"/>
  <c r="W1111" i="2"/>
  <c r="V1111" i="2"/>
  <c r="U1111" i="2"/>
  <c r="T1111" i="2"/>
  <c r="X1110" i="2"/>
  <c r="W1110" i="2"/>
  <c r="V1110" i="2"/>
  <c r="U1110" i="2"/>
  <c r="T1110" i="2"/>
  <c r="X1109" i="2"/>
  <c r="W1109" i="2"/>
  <c r="V1109" i="2"/>
  <c r="U1109" i="2"/>
  <c r="T1109" i="2"/>
  <c r="X1108" i="2"/>
  <c r="W1108" i="2"/>
  <c r="V1108" i="2"/>
  <c r="U1108" i="2"/>
  <c r="T1108" i="2"/>
  <c r="X1107" i="2"/>
  <c r="W1107" i="2"/>
  <c r="V1107" i="2"/>
  <c r="U1107" i="2"/>
  <c r="T1107" i="2"/>
  <c r="X1106" i="2"/>
  <c r="W1106" i="2"/>
  <c r="V1106" i="2"/>
  <c r="U1106" i="2"/>
  <c r="T1106" i="2"/>
  <c r="X1105" i="2"/>
  <c r="W1105" i="2"/>
  <c r="V1105" i="2"/>
  <c r="U1105" i="2"/>
  <c r="T1105" i="2"/>
  <c r="X1104" i="2"/>
  <c r="W1104" i="2"/>
  <c r="V1104" i="2"/>
  <c r="U1104" i="2"/>
  <c r="T1104" i="2"/>
  <c r="X1103" i="2"/>
  <c r="W1103" i="2"/>
  <c r="V1103" i="2"/>
  <c r="U1103" i="2"/>
  <c r="T1103" i="2"/>
  <c r="X1102" i="2"/>
  <c r="W1102" i="2"/>
  <c r="V1102" i="2"/>
  <c r="U1102" i="2"/>
  <c r="T1102" i="2"/>
  <c r="X1101" i="2"/>
  <c r="W1101" i="2"/>
  <c r="V1101" i="2"/>
  <c r="U1101" i="2"/>
  <c r="T1101" i="2"/>
  <c r="X1100" i="2"/>
  <c r="W1100" i="2"/>
  <c r="V1100" i="2"/>
  <c r="U1100" i="2"/>
  <c r="T1100" i="2"/>
  <c r="X1099" i="2"/>
  <c r="W1099" i="2"/>
  <c r="V1099" i="2"/>
  <c r="U1099" i="2"/>
  <c r="T1099" i="2"/>
  <c r="X1098" i="2"/>
  <c r="W1098" i="2"/>
  <c r="V1098" i="2"/>
  <c r="U1098" i="2"/>
  <c r="T1098" i="2"/>
  <c r="X1097" i="2"/>
  <c r="W1097" i="2"/>
  <c r="V1097" i="2"/>
  <c r="U1097" i="2"/>
  <c r="T1097" i="2"/>
  <c r="X1096" i="2"/>
  <c r="W1096" i="2"/>
  <c r="V1096" i="2"/>
  <c r="U1096" i="2"/>
  <c r="T1096" i="2"/>
  <c r="X1095" i="2"/>
  <c r="W1095" i="2"/>
  <c r="V1095" i="2"/>
  <c r="U1095" i="2"/>
  <c r="T1095" i="2"/>
  <c r="X1094" i="2"/>
  <c r="W1094" i="2"/>
  <c r="V1094" i="2"/>
  <c r="U1094" i="2"/>
  <c r="T1094" i="2"/>
  <c r="X1093" i="2"/>
  <c r="W1093" i="2"/>
  <c r="V1093" i="2"/>
  <c r="U1093" i="2"/>
  <c r="T1093" i="2"/>
  <c r="X1092" i="2"/>
  <c r="W1092" i="2"/>
  <c r="V1092" i="2"/>
  <c r="U1092" i="2"/>
  <c r="T1092" i="2"/>
  <c r="X1091" i="2"/>
  <c r="W1091" i="2"/>
  <c r="V1091" i="2"/>
  <c r="U1091" i="2"/>
  <c r="T1091" i="2"/>
  <c r="X1090" i="2"/>
  <c r="W1090" i="2"/>
  <c r="V1090" i="2"/>
  <c r="U1090" i="2"/>
  <c r="T1090" i="2"/>
  <c r="X1089" i="2"/>
  <c r="W1089" i="2"/>
  <c r="V1089" i="2"/>
  <c r="U1089" i="2"/>
  <c r="T1089" i="2"/>
  <c r="X1088" i="2"/>
  <c r="W1088" i="2"/>
  <c r="V1088" i="2"/>
  <c r="U1088" i="2"/>
  <c r="T1088" i="2"/>
  <c r="X1087" i="2"/>
  <c r="W1087" i="2"/>
  <c r="V1087" i="2"/>
  <c r="U1087" i="2"/>
  <c r="T1087" i="2"/>
  <c r="X1086" i="2"/>
  <c r="W1086" i="2"/>
  <c r="V1086" i="2"/>
  <c r="U1086" i="2"/>
  <c r="T1086" i="2"/>
  <c r="X1085" i="2"/>
  <c r="W1085" i="2"/>
  <c r="V1085" i="2"/>
  <c r="U1085" i="2"/>
  <c r="T1085" i="2"/>
  <c r="X1084" i="2"/>
  <c r="W1084" i="2"/>
  <c r="V1084" i="2"/>
  <c r="U1084" i="2"/>
  <c r="T1084" i="2"/>
  <c r="X1083" i="2"/>
  <c r="W1083" i="2"/>
  <c r="V1083" i="2"/>
  <c r="U1083" i="2"/>
  <c r="T1083" i="2"/>
  <c r="X1082" i="2"/>
  <c r="W1082" i="2"/>
  <c r="V1082" i="2"/>
  <c r="U1082" i="2"/>
  <c r="T1082" i="2"/>
  <c r="X1081" i="2"/>
  <c r="W1081" i="2"/>
  <c r="V1081" i="2"/>
  <c r="U1081" i="2"/>
  <c r="T1081" i="2"/>
  <c r="X1080" i="2"/>
  <c r="W1080" i="2"/>
  <c r="V1080" i="2"/>
  <c r="U1080" i="2"/>
  <c r="T1080" i="2"/>
  <c r="X1079" i="2"/>
  <c r="W1079" i="2"/>
  <c r="V1079" i="2"/>
  <c r="U1079" i="2"/>
  <c r="T1079" i="2"/>
  <c r="X1078" i="2"/>
  <c r="W1078" i="2"/>
  <c r="V1078" i="2"/>
  <c r="U1078" i="2"/>
  <c r="T1078" i="2"/>
  <c r="X1077" i="2"/>
  <c r="W1077" i="2"/>
  <c r="V1077" i="2"/>
  <c r="U1077" i="2"/>
  <c r="T1077" i="2"/>
  <c r="X1076" i="2"/>
  <c r="W1076" i="2"/>
  <c r="V1076" i="2"/>
  <c r="U1076" i="2"/>
  <c r="T1076" i="2"/>
  <c r="X1075" i="2"/>
  <c r="W1075" i="2"/>
  <c r="V1075" i="2"/>
  <c r="U1075" i="2"/>
  <c r="T1075" i="2"/>
  <c r="X1074" i="2"/>
  <c r="W1074" i="2"/>
  <c r="V1074" i="2"/>
  <c r="U1074" i="2"/>
  <c r="T1074" i="2"/>
  <c r="X1073" i="2"/>
  <c r="W1073" i="2"/>
  <c r="V1073" i="2"/>
  <c r="U1073" i="2"/>
  <c r="T1073" i="2"/>
  <c r="X1072" i="2"/>
  <c r="W1072" i="2"/>
  <c r="V1072" i="2"/>
  <c r="U1072" i="2"/>
  <c r="T1072" i="2"/>
  <c r="X1071" i="2"/>
  <c r="W1071" i="2"/>
  <c r="V1071" i="2"/>
  <c r="U1071" i="2"/>
  <c r="T1071" i="2"/>
  <c r="X1070" i="2"/>
  <c r="W1070" i="2"/>
  <c r="V1070" i="2"/>
  <c r="U1070" i="2"/>
  <c r="T1070" i="2"/>
  <c r="X1069" i="2"/>
  <c r="W1069" i="2"/>
  <c r="V1069" i="2"/>
  <c r="U1069" i="2"/>
  <c r="T1069" i="2"/>
  <c r="X1068" i="2"/>
  <c r="W1068" i="2"/>
  <c r="V1068" i="2"/>
  <c r="U1068" i="2"/>
  <c r="T1068" i="2"/>
  <c r="X1067" i="2"/>
  <c r="W1067" i="2"/>
  <c r="V1067" i="2"/>
  <c r="U1067" i="2"/>
  <c r="T1067" i="2"/>
  <c r="X1066" i="2"/>
  <c r="W1066" i="2"/>
  <c r="V1066" i="2"/>
  <c r="U1066" i="2"/>
  <c r="T1066" i="2"/>
  <c r="X1065" i="2"/>
  <c r="W1065" i="2"/>
  <c r="V1065" i="2"/>
  <c r="U1065" i="2"/>
  <c r="T1065" i="2"/>
  <c r="X1064" i="2"/>
  <c r="W1064" i="2"/>
  <c r="V1064" i="2"/>
  <c r="U1064" i="2"/>
  <c r="T1064" i="2"/>
  <c r="X1063" i="2"/>
  <c r="W1063" i="2"/>
  <c r="V1063" i="2"/>
  <c r="U1063" i="2"/>
  <c r="T1063" i="2"/>
  <c r="X1062" i="2"/>
  <c r="W1062" i="2"/>
  <c r="V1062" i="2"/>
  <c r="U1062" i="2"/>
  <c r="T1062" i="2"/>
  <c r="X1061" i="2"/>
  <c r="W1061" i="2"/>
  <c r="V1061" i="2"/>
  <c r="U1061" i="2"/>
  <c r="T1061" i="2"/>
  <c r="X1060" i="2"/>
  <c r="W1060" i="2"/>
  <c r="V1060" i="2"/>
  <c r="U1060" i="2"/>
  <c r="T1060" i="2"/>
  <c r="X1059" i="2"/>
  <c r="W1059" i="2"/>
  <c r="V1059" i="2"/>
  <c r="U1059" i="2"/>
  <c r="T1059" i="2"/>
  <c r="X1058" i="2"/>
  <c r="W1058" i="2"/>
  <c r="V1058" i="2"/>
  <c r="U1058" i="2"/>
  <c r="T1058" i="2"/>
  <c r="X1057" i="2"/>
  <c r="W1057" i="2"/>
  <c r="V1057" i="2"/>
  <c r="U1057" i="2"/>
  <c r="T1057" i="2"/>
  <c r="X1056" i="2"/>
  <c r="W1056" i="2"/>
  <c r="V1056" i="2"/>
  <c r="U1056" i="2"/>
  <c r="T1056" i="2"/>
  <c r="X1055" i="2"/>
  <c r="W1055" i="2"/>
  <c r="V1055" i="2"/>
  <c r="U1055" i="2"/>
  <c r="T1055" i="2"/>
  <c r="X1054" i="2"/>
  <c r="W1054" i="2"/>
  <c r="V1054" i="2"/>
  <c r="U1054" i="2"/>
  <c r="T1054" i="2"/>
  <c r="X1053" i="2"/>
  <c r="W1053" i="2"/>
  <c r="V1053" i="2"/>
  <c r="U1053" i="2"/>
  <c r="T1053" i="2"/>
  <c r="X1052" i="2"/>
  <c r="W1052" i="2"/>
  <c r="V1052" i="2"/>
  <c r="U1052" i="2"/>
  <c r="T1052" i="2"/>
  <c r="X1051" i="2"/>
  <c r="W1051" i="2"/>
  <c r="V1051" i="2"/>
  <c r="U1051" i="2"/>
  <c r="T1051" i="2"/>
  <c r="X1050" i="2"/>
  <c r="W1050" i="2"/>
  <c r="V1050" i="2"/>
  <c r="U1050" i="2"/>
  <c r="T1050" i="2"/>
  <c r="X1049" i="2"/>
  <c r="W1049" i="2"/>
  <c r="V1049" i="2"/>
  <c r="U1049" i="2"/>
  <c r="T1049" i="2"/>
  <c r="X1048" i="2"/>
  <c r="W1048" i="2"/>
  <c r="V1048" i="2"/>
  <c r="U1048" i="2"/>
  <c r="T1048" i="2"/>
  <c r="X1047" i="2"/>
  <c r="W1047" i="2"/>
  <c r="V1047" i="2"/>
  <c r="U1047" i="2"/>
  <c r="T1047" i="2"/>
  <c r="X1046" i="2"/>
  <c r="W1046" i="2"/>
  <c r="V1046" i="2"/>
  <c r="U1046" i="2"/>
  <c r="T1046" i="2"/>
  <c r="X1045" i="2"/>
  <c r="W1045" i="2"/>
  <c r="V1045" i="2"/>
  <c r="U1045" i="2"/>
  <c r="T1045" i="2"/>
  <c r="X1044" i="2"/>
  <c r="W1044" i="2"/>
  <c r="V1044" i="2"/>
  <c r="U1044" i="2"/>
  <c r="T1044" i="2"/>
  <c r="X1043" i="2"/>
  <c r="W1043" i="2"/>
  <c r="V1043" i="2"/>
  <c r="U1043" i="2"/>
  <c r="T1043" i="2"/>
  <c r="X1042" i="2"/>
  <c r="W1042" i="2"/>
  <c r="V1042" i="2"/>
  <c r="U1042" i="2"/>
  <c r="T1042" i="2"/>
  <c r="X1041" i="2"/>
  <c r="W1041" i="2"/>
  <c r="V1041" i="2"/>
  <c r="U1041" i="2"/>
  <c r="T1041" i="2"/>
  <c r="X1040" i="2"/>
  <c r="W1040" i="2"/>
  <c r="V1040" i="2"/>
  <c r="U1040" i="2"/>
  <c r="T1040" i="2"/>
  <c r="X1039" i="2"/>
  <c r="W1039" i="2"/>
  <c r="V1039" i="2"/>
  <c r="U1039" i="2"/>
  <c r="T1039" i="2"/>
  <c r="X1038" i="2"/>
  <c r="W1038" i="2"/>
  <c r="V1038" i="2"/>
  <c r="U1038" i="2"/>
  <c r="T1038" i="2"/>
  <c r="X1037" i="2"/>
  <c r="W1037" i="2"/>
  <c r="V1037" i="2"/>
  <c r="U1037" i="2"/>
  <c r="T1037" i="2"/>
  <c r="X1036" i="2"/>
  <c r="W1036" i="2"/>
  <c r="V1036" i="2"/>
  <c r="U1036" i="2"/>
  <c r="T1036" i="2"/>
  <c r="X1035" i="2"/>
  <c r="W1035" i="2"/>
  <c r="V1035" i="2"/>
  <c r="U1035" i="2"/>
  <c r="T1035" i="2"/>
  <c r="X1034" i="2"/>
  <c r="W1034" i="2"/>
  <c r="V1034" i="2"/>
  <c r="U1034" i="2"/>
  <c r="T1034" i="2"/>
  <c r="X1033" i="2"/>
  <c r="W1033" i="2"/>
  <c r="V1033" i="2"/>
  <c r="U1033" i="2"/>
  <c r="T1033" i="2"/>
  <c r="X1032" i="2"/>
  <c r="W1032" i="2"/>
  <c r="V1032" i="2"/>
  <c r="U1032" i="2"/>
  <c r="T1032" i="2"/>
  <c r="X1031" i="2"/>
  <c r="W1031" i="2"/>
  <c r="V1031" i="2"/>
  <c r="U1031" i="2"/>
  <c r="T1031" i="2"/>
  <c r="X1030" i="2"/>
  <c r="W1030" i="2"/>
  <c r="V1030" i="2"/>
  <c r="U1030" i="2"/>
  <c r="T1030" i="2"/>
  <c r="X1029" i="2"/>
  <c r="W1029" i="2"/>
  <c r="V1029" i="2"/>
  <c r="U1029" i="2"/>
  <c r="T1029" i="2"/>
  <c r="X1028" i="2"/>
  <c r="W1028" i="2"/>
  <c r="V1028" i="2"/>
  <c r="U1028" i="2"/>
  <c r="T1028" i="2"/>
  <c r="X1027" i="2"/>
  <c r="W1027" i="2"/>
  <c r="V1027" i="2"/>
  <c r="U1027" i="2"/>
  <c r="T1027" i="2"/>
  <c r="X1026" i="2"/>
  <c r="W1026" i="2"/>
  <c r="V1026" i="2"/>
  <c r="U1026" i="2"/>
  <c r="T1026" i="2"/>
  <c r="X1025" i="2"/>
  <c r="W1025" i="2"/>
  <c r="V1025" i="2"/>
  <c r="U1025" i="2"/>
  <c r="T1025" i="2"/>
  <c r="X1024" i="2"/>
  <c r="W1024" i="2"/>
  <c r="V1024" i="2"/>
  <c r="U1024" i="2"/>
  <c r="T1024" i="2"/>
  <c r="X1023" i="2"/>
  <c r="W1023" i="2"/>
  <c r="V1023" i="2"/>
  <c r="U1023" i="2"/>
  <c r="T1023" i="2"/>
  <c r="X1022" i="2"/>
  <c r="W1022" i="2"/>
  <c r="V1022" i="2"/>
  <c r="U1022" i="2"/>
  <c r="T1022" i="2"/>
  <c r="X1021" i="2"/>
  <c r="W1021" i="2"/>
  <c r="V1021" i="2"/>
  <c r="U1021" i="2"/>
  <c r="T1021" i="2"/>
  <c r="X1020" i="2"/>
  <c r="W1020" i="2"/>
  <c r="V1020" i="2"/>
  <c r="U1020" i="2"/>
  <c r="T1020" i="2"/>
  <c r="X1019" i="2"/>
  <c r="W1019" i="2"/>
  <c r="V1019" i="2"/>
  <c r="U1019" i="2"/>
  <c r="T1019" i="2"/>
  <c r="X1018" i="2"/>
  <c r="W1018" i="2"/>
  <c r="V1018" i="2"/>
  <c r="U1018" i="2"/>
  <c r="T1018" i="2"/>
  <c r="X1017" i="2"/>
  <c r="W1017" i="2"/>
  <c r="V1017" i="2"/>
  <c r="U1017" i="2"/>
  <c r="T1017" i="2"/>
  <c r="X1016" i="2"/>
  <c r="W1016" i="2"/>
  <c r="V1016" i="2"/>
  <c r="U1016" i="2"/>
  <c r="T1016" i="2"/>
  <c r="X1015" i="2"/>
  <c r="W1015" i="2"/>
  <c r="V1015" i="2"/>
  <c r="U1015" i="2"/>
  <c r="T1015" i="2"/>
  <c r="X1014" i="2"/>
  <c r="W1014" i="2"/>
  <c r="V1014" i="2"/>
  <c r="U1014" i="2"/>
  <c r="T1014" i="2"/>
  <c r="X1013" i="2"/>
  <c r="W1013" i="2"/>
  <c r="V1013" i="2"/>
  <c r="U1013" i="2"/>
  <c r="T1013" i="2"/>
  <c r="X1012" i="2"/>
  <c r="W1012" i="2"/>
  <c r="V1012" i="2"/>
  <c r="U1012" i="2"/>
  <c r="T1012" i="2"/>
  <c r="X1011" i="2"/>
  <c r="W1011" i="2"/>
  <c r="V1011" i="2"/>
  <c r="U1011" i="2"/>
  <c r="T1011" i="2"/>
  <c r="X1010" i="2"/>
  <c r="W1010" i="2"/>
  <c r="V1010" i="2"/>
  <c r="U1010" i="2"/>
  <c r="T1010" i="2"/>
  <c r="X1009" i="2"/>
  <c r="W1009" i="2"/>
  <c r="V1009" i="2"/>
  <c r="U1009" i="2"/>
  <c r="T1009" i="2"/>
  <c r="X1008" i="2"/>
  <c r="W1008" i="2"/>
  <c r="V1008" i="2"/>
  <c r="U1008" i="2"/>
  <c r="T1008" i="2"/>
  <c r="X1007" i="2"/>
  <c r="W1007" i="2"/>
  <c r="V1007" i="2"/>
  <c r="U1007" i="2"/>
  <c r="T1007" i="2"/>
  <c r="X1006" i="2"/>
  <c r="W1006" i="2"/>
  <c r="V1006" i="2"/>
  <c r="U1006" i="2"/>
  <c r="T1006" i="2"/>
  <c r="X1005" i="2"/>
  <c r="W1005" i="2"/>
  <c r="V1005" i="2"/>
  <c r="U1005" i="2"/>
  <c r="T1005" i="2"/>
  <c r="X1004" i="2"/>
  <c r="W1004" i="2"/>
  <c r="V1004" i="2"/>
  <c r="U1004" i="2"/>
  <c r="T1004" i="2"/>
  <c r="X1003" i="2"/>
  <c r="W1003" i="2"/>
  <c r="V1003" i="2"/>
  <c r="U1003" i="2"/>
  <c r="T1003" i="2"/>
  <c r="X1002" i="2"/>
  <c r="W1002" i="2"/>
  <c r="V1002" i="2"/>
  <c r="U1002" i="2"/>
  <c r="T1002" i="2"/>
  <c r="X1001" i="2"/>
  <c r="W1001" i="2"/>
  <c r="V1001" i="2"/>
  <c r="U1001" i="2"/>
  <c r="T1001" i="2"/>
  <c r="X1000" i="2"/>
  <c r="W1000" i="2"/>
  <c r="V1000" i="2"/>
  <c r="U1000" i="2"/>
  <c r="T1000" i="2"/>
  <c r="X999" i="2"/>
  <c r="W999" i="2"/>
  <c r="V999" i="2"/>
  <c r="U999" i="2"/>
  <c r="T999" i="2"/>
  <c r="X998" i="2"/>
  <c r="W998" i="2"/>
  <c r="V998" i="2"/>
  <c r="U998" i="2"/>
  <c r="T998" i="2"/>
  <c r="X997" i="2"/>
  <c r="W997" i="2"/>
  <c r="V997" i="2"/>
  <c r="U997" i="2"/>
  <c r="T997" i="2"/>
  <c r="X996" i="2"/>
  <c r="W996" i="2"/>
  <c r="V996" i="2"/>
  <c r="U996" i="2"/>
  <c r="T996" i="2"/>
  <c r="X995" i="2"/>
  <c r="W995" i="2"/>
  <c r="V995" i="2"/>
  <c r="U995" i="2"/>
  <c r="T995" i="2"/>
  <c r="X994" i="2"/>
  <c r="W994" i="2"/>
  <c r="V994" i="2"/>
  <c r="U994" i="2"/>
  <c r="T994" i="2"/>
  <c r="X993" i="2"/>
  <c r="W993" i="2"/>
  <c r="V993" i="2"/>
  <c r="U993" i="2"/>
  <c r="T993" i="2"/>
  <c r="X992" i="2"/>
  <c r="W992" i="2"/>
  <c r="V992" i="2"/>
  <c r="U992" i="2"/>
  <c r="T992" i="2"/>
  <c r="X991" i="2"/>
  <c r="W991" i="2"/>
  <c r="V991" i="2"/>
  <c r="U991" i="2"/>
  <c r="T991" i="2"/>
  <c r="X990" i="2"/>
  <c r="W990" i="2"/>
  <c r="V990" i="2"/>
  <c r="U990" i="2"/>
  <c r="T990" i="2"/>
  <c r="X989" i="2"/>
  <c r="W989" i="2"/>
  <c r="V989" i="2"/>
  <c r="U989" i="2"/>
  <c r="T989" i="2"/>
  <c r="X988" i="2"/>
  <c r="W988" i="2"/>
  <c r="V988" i="2"/>
  <c r="U988" i="2"/>
  <c r="T988" i="2"/>
  <c r="X987" i="2"/>
  <c r="W987" i="2"/>
  <c r="V987" i="2"/>
  <c r="U987" i="2"/>
  <c r="T987" i="2"/>
  <c r="X986" i="2"/>
  <c r="W986" i="2"/>
  <c r="V986" i="2"/>
  <c r="U986" i="2"/>
  <c r="T986" i="2"/>
  <c r="X985" i="2"/>
  <c r="W985" i="2"/>
  <c r="V985" i="2"/>
  <c r="U985" i="2"/>
  <c r="T985" i="2"/>
  <c r="X984" i="2"/>
  <c r="W984" i="2"/>
  <c r="V984" i="2"/>
  <c r="U984" i="2"/>
  <c r="T984" i="2"/>
  <c r="X983" i="2"/>
  <c r="W983" i="2"/>
  <c r="V983" i="2"/>
  <c r="U983" i="2"/>
  <c r="T983" i="2"/>
  <c r="X982" i="2"/>
  <c r="W982" i="2"/>
  <c r="V982" i="2"/>
  <c r="U982" i="2"/>
  <c r="T982" i="2"/>
  <c r="X981" i="2"/>
  <c r="W981" i="2"/>
  <c r="V981" i="2"/>
  <c r="U981" i="2"/>
  <c r="T981" i="2"/>
  <c r="X980" i="2"/>
  <c r="W980" i="2"/>
  <c r="V980" i="2"/>
  <c r="U980" i="2"/>
  <c r="T980" i="2"/>
  <c r="X979" i="2"/>
  <c r="W979" i="2"/>
  <c r="V979" i="2"/>
  <c r="U979" i="2"/>
  <c r="T979" i="2"/>
  <c r="X978" i="2"/>
  <c r="W978" i="2"/>
  <c r="V978" i="2"/>
  <c r="U978" i="2"/>
  <c r="T978" i="2"/>
  <c r="X977" i="2"/>
  <c r="W977" i="2"/>
  <c r="V977" i="2"/>
  <c r="U977" i="2"/>
  <c r="T977" i="2"/>
  <c r="X976" i="2"/>
  <c r="W976" i="2"/>
  <c r="V976" i="2"/>
  <c r="U976" i="2"/>
  <c r="T976" i="2"/>
  <c r="X975" i="2"/>
  <c r="W975" i="2"/>
  <c r="V975" i="2"/>
  <c r="U975" i="2"/>
  <c r="T975" i="2"/>
  <c r="X974" i="2"/>
  <c r="W974" i="2"/>
  <c r="V974" i="2"/>
  <c r="U974" i="2"/>
  <c r="T974" i="2"/>
  <c r="X973" i="2"/>
  <c r="W973" i="2"/>
  <c r="V973" i="2"/>
  <c r="U973" i="2"/>
  <c r="T973" i="2"/>
  <c r="X972" i="2"/>
  <c r="W972" i="2"/>
  <c r="V972" i="2"/>
  <c r="U972" i="2"/>
  <c r="T972" i="2"/>
  <c r="X971" i="2"/>
  <c r="W971" i="2"/>
  <c r="V971" i="2"/>
  <c r="U971" i="2"/>
  <c r="T971" i="2"/>
  <c r="X970" i="2"/>
  <c r="W970" i="2"/>
  <c r="V970" i="2"/>
  <c r="U970" i="2"/>
  <c r="T970" i="2"/>
  <c r="X969" i="2"/>
  <c r="W969" i="2"/>
  <c r="V969" i="2"/>
  <c r="U969" i="2"/>
  <c r="T969" i="2"/>
  <c r="X968" i="2"/>
  <c r="W968" i="2"/>
  <c r="V968" i="2"/>
  <c r="U968" i="2"/>
  <c r="T968" i="2"/>
  <c r="X967" i="2"/>
  <c r="W967" i="2"/>
  <c r="V967" i="2"/>
  <c r="U967" i="2"/>
  <c r="T967" i="2"/>
  <c r="X966" i="2"/>
  <c r="W966" i="2"/>
  <c r="V966" i="2"/>
  <c r="U966" i="2"/>
  <c r="T966" i="2"/>
  <c r="X965" i="2"/>
  <c r="W965" i="2"/>
  <c r="V965" i="2"/>
  <c r="U965" i="2"/>
  <c r="T965" i="2"/>
  <c r="X964" i="2"/>
  <c r="W964" i="2"/>
  <c r="V964" i="2"/>
  <c r="U964" i="2"/>
  <c r="T964" i="2"/>
  <c r="X963" i="2"/>
  <c r="W963" i="2"/>
  <c r="V963" i="2"/>
  <c r="U963" i="2"/>
  <c r="T963" i="2"/>
  <c r="X962" i="2"/>
  <c r="W962" i="2"/>
  <c r="V962" i="2"/>
  <c r="U962" i="2"/>
  <c r="T962" i="2"/>
  <c r="X961" i="2"/>
  <c r="W961" i="2"/>
  <c r="V961" i="2"/>
  <c r="U961" i="2"/>
  <c r="T961" i="2"/>
  <c r="X960" i="2"/>
  <c r="W960" i="2"/>
  <c r="V960" i="2"/>
  <c r="U960" i="2"/>
  <c r="T960" i="2"/>
  <c r="X959" i="2"/>
  <c r="W959" i="2"/>
  <c r="V959" i="2"/>
  <c r="U959" i="2"/>
  <c r="T959" i="2"/>
  <c r="X958" i="2"/>
  <c r="W958" i="2"/>
  <c r="V958" i="2"/>
  <c r="U958" i="2"/>
  <c r="T958" i="2"/>
  <c r="X957" i="2"/>
  <c r="W957" i="2"/>
  <c r="V957" i="2"/>
  <c r="U957" i="2"/>
  <c r="T957" i="2"/>
  <c r="X956" i="2"/>
  <c r="W956" i="2"/>
  <c r="V956" i="2"/>
  <c r="U956" i="2"/>
  <c r="T956" i="2"/>
  <c r="X955" i="2"/>
  <c r="W955" i="2"/>
  <c r="V955" i="2"/>
  <c r="U955" i="2"/>
  <c r="T955" i="2"/>
  <c r="X954" i="2"/>
  <c r="W954" i="2"/>
  <c r="V954" i="2"/>
  <c r="U954" i="2"/>
  <c r="T954" i="2"/>
  <c r="X953" i="2"/>
  <c r="W953" i="2"/>
  <c r="V953" i="2"/>
  <c r="U953" i="2"/>
  <c r="T953" i="2"/>
  <c r="X952" i="2"/>
  <c r="W952" i="2"/>
  <c r="V952" i="2"/>
  <c r="U952" i="2"/>
  <c r="T952" i="2"/>
  <c r="X951" i="2"/>
  <c r="W951" i="2"/>
  <c r="V951" i="2"/>
  <c r="U951" i="2"/>
  <c r="T951" i="2"/>
  <c r="X950" i="2"/>
  <c r="W950" i="2"/>
  <c r="V950" i="2"/>
  <c r="U950" i="2"/>
  <c r="T950" i="2"/>
  <c r="X949" i="2"/>
  <c r="W949" i="2"/>
  <c r="V949" i="2"/>
  <c r="U949" i="2"/>
  <c r="T949" i="2"/>
  <c r="X948" i="2"/>
  <c r="W948" i="2"/>
  <c r="V948" i="2"/>
  <c r="U948" i="2"/>
  <c r="T948" i="2"/>
  <c r="X947" i="2"/>
  <c r="W947" i="2"/>
  <c r="V947" i="2"/>
  <c r="U947" i="2"/>
  <c r="T947" i="2"/>
  <c r="X946" i="2"/>
  <c r="W946" i="2"/>
  <c r="V946" i="2"/>
  <c r="U946" i="2"/>
  <c r="T946" i="2"/>
  <c r="X945" i="2"/>
  <c r="W945" i="2"/>
  <c r="V945" i="2"/>
  <c r="U945" i="2"/>
  <c r="T945" i="2"/>
  <c r="X944" i="2"/>
  <c r="W944" i="2"/>
  <c r="V944" i="2"/>
  <c r="U944" i="2"/>
  <c r="T944" i="2"/>
  <c r="X943" i="2"/>
  <c r="W943" i="2"/>
  <c r="V943" i="2"/>
  <c r="U943" i="2"/>
  <c r="T943" i="2"/>
  <c r="X942" i="2"/>
  <c r="W942" i="2"/>
  <c r="V942" i="2"/>
  <c r="U942" i="2"/>
  <c r="T942" i="2"/>
  <c r="X941" i="2"/>
  <c r="W941" i="2"/>
  <c r="V941" i="2"/>
  <c r="U941" i="2"/>
  <c r="T941" i="2"/>
  <c r="X940" i="2"/>
  <c r="W940" i="2"/>
  <c r="V940" i="2"/>
  <c r="U940" i="2"/>
  <c r="T940" i="2"/>
  <c r="X939" i="2"/>
  <c r="W939" i="2"/>
  <c r="V939" i="2"/>
  <c r="U939" i="2"/>
  <c r="T939" i="2"/>
  <c r="X938" i="2"/>
  <c r="W938" i="2"/>
  <c r="V938" i="2"/>
  <c r="U938" i="2"/>
  <c r="T938" i="2"/>
  <c r="X937" i="2"/>
  <c r="W937" i="2"/>
  <c r="V937" i="2"/>
  <c r="U937" i="2"/>
  <c r="T937" i="2"/>
  <c r="X936" i="2"/>
  <c r="W936" i="2"/>
  <c r="V936" i="2"/>
  <c r="U936" i="2"/>
  <c r="T936" i="2"/>
  <c r="X935" i="2"/>
  <c r="W935" i="2"/>
  <c r="V935" i="2"/>
  <c r="U935" i="2"/>
  <c r="T935" i="2"/>
  <c r="X934" i="2"/>
  <c r="W934" i="2"/>
  <c r="V934" i="2"/>
  <c r="U934" i="2"/>
  <c r="T934" i="2"/>
  <c r="X933" i="2"/>
  <c r="W933" i="2"/>
  <c r="V933" i="2"/>
  <c r="U933" i="2"/>
  <c r="T933" i="2"/>
  <c r="X932" i="2"/>
  <c r="W932" i="2"/>
  <c r="V932" i="2"/>
  <c r="U932" i="2"/>
  <c r="T932" i="2"/>
  <c r="X931" i="2"/>
  <c r="W931" i="2"/>
  <c r="V931" i="2"/>
  <c r="U931" i="2"/>
  <c r="T931" i="2"/>
  <c r="X930" i="2"/>
  <c r="W930" i="2"/>
  <c r="V930" i="2"/>
  <c r="U930" i="2"/>
  <c r="T930" i="2"/>
  <c r="X929" i="2"/>
  <c r="W929" i="2"/>
  <c r="V929" i="2"/>
  <c r="U929" i="2"/>
  <c r="T929" i="2"/>
  <c r="X928" i="2"/>
  <c r="W928" i="2"/>
  <c r="V928" i="2"/>
  <c r="U928" i="2"/>
  <c r="T928" i="2"/>
  <c r="X927" i="2"/>
  <c r="W927" i="2"/>
  <c r="V927" i="2"/>
  <c r="U927" i="2"/>
  <c r="T927" i="2"/>
  <c r="X926" i="2"/>
  <c r="W926" i="2"/>
  <c r="V926" i="2"/>
  <c r="U926" i="2"/>
  <c r="T926" i="2"/>
  <c r="X925" i="2"/>
  <c r="W925" i="2"/>
  <c r="V925" i="2"/>
  <c r="U925" i="2"/>
  <c r="T925" i="2"/>
  <c r="X924" i="2"/>
  <c r="W924" i="2"/>
  <c r="V924" i="2"/>
  <c r="U924" i="2"/>
  <c r="T924" i="2"/>
  <c r="X923" i="2"/>
  <c r="W923" i="2"/>
  <c r="V923" i="2"/>
  <c r="U923" i="2"/>
  <c r="T923" i="2"/>
  <c r="X922" i="2"/>
  <c r="W922" i="2"/>
  <c r="V922" i="2"/>
  <c r="U922" i="2"/>
  <c r="T922" i="2"/>
  <c r="X921" i="2"/>
  <c r="W921" i="2"/>
  <c r="V921" i="2"/>
  <c r="U921" i="2"/>
  <c r="T921" i="2"/>
  <c r="X920" i="2"/>
  <c r="W920" i="2"/>
  <c r="V920" i="2"/>
  <c r="U920" i="2"/>
  <c r="T920" i="2"/>
  <c r="X919" i="2"/>
  <c r="W919" i="2"/>
  <c r="V919" i="2"/>
  <c r="U919" i="2"/>
  <c r="T919" i="2"/>
  <c r="X918" i="2"/>
  <c r="W918" i="2"/>
  <c r="V918" i="2"/>
  <c r="U918" i="2"/>
  <c r="T918" i="2"/>
  <c r="X917" i="2"/>
  <c r="W917" i="2"/>
  <c r="V917" i="2"/>
  <c r="U917" i="2"/>
  <c r="T917" i="2"/>
  <c r="X916" i="2"/>
  <c r="W916" i="2"/>
  <c r="V916" i="2"/>
  <c r="U916" i="2"/>
  <c r="T916" i="2"/>
  <c r="X915" i="2"/>
  <c r="W915" i="2"/>
  <c r="V915" i="2"/>
  <c r="U915" i="2"/>
  <c r="T915" i="2"/>
  <c r="X914" i="2"/>
  <c r="W914" i="2"/>
  <c r="V914" i="2"/>
  <c r="U914" i="2"/>
  <c r="T914" i="2"/>
  <c r="X913" i="2"/>
  <c r="W913" i="2"/>
  <c r="V913" i="2"/>
  <c r="U913" i="2"/>
  <c r="T913" i="2"/>
  <c r="X912" i="2"/>
  <c r="W912" i="2"/>
  <c r="V912" i="2"/>
  <c r="U912" i="2"/>
  <c r="T912" i="2"/>
  <c r="X911" i="2"/>
  <c r="W911" i="2"/>
  <c r="V911" i="2"/>
  <c r="U911" i="2"/>
  <c r="T911" i="2"/>
  <c r="X910" i="2"/>
  <c r="W910" i="2"/>
  <c r="V910" i="2"/>
  <c r="U910" i="2"/>
  <c r="T910" i="2"/>
  <c r="X909" i="2"/>
  <c r="W909" i="2"/>
  <c r="V909" i="2"/>
  <c r="U909" i="2"/>
  <c r="T909" i="2"/>
  <c r="X908" i="2"/>
  <c r="W908" i="2"/>
  <c r="V908" i="2"/>
  <c r="U908" i="2"/>
  <c r="T908" i="2"/>
  <c r="X907" i="2"/>
  <c r="W907" i="2"/>
  <c r="V907" i="2"/>
  <c r="U907" i="2"/>
  <c r="T907" i="2"/>
  <c r="X906" i="2"/>
  <c r="W906" i="2"/>
  <c r="V906" i="2"/>
  <c r="U906" i="2"/>
  <c r="T906" i="2"/>
  <c r="X905" i="2"/>
  <c r="W905" i="2"/>
  <c r="V905" i="2"/>
  <c r="U905" i="2"/>
  <c r="T905" i="2"/>
  <c r="X904" i="2"/>
  <c r="W904" i="2"/>
  <c r="V904" i="2"/>
  <c r="U904" i="2"/>
  <c r="T904" i="2"/>
  <c r="X903" i="2"/>
  <c r="W903" i="2"/>
  <c r="V903" i="2"/>
  <c r="U903" i="2"/>
  <c r="T903" i="2"/>
  <c r="X902" i="2"/>
  <c r="W902" i="2"/>
  <c r="V902" i="2"/>
  <c r="U902" i="2"/>
  <c r="T902" i="2"/>
  <c r="X901" i="2"/>
  <c r="W901" i="2"/>
  <c r="V901" i="2"/>
  <c r="U901" i="2"/>
  <c r="T901" i="2"/>
  <c r="X900" i="2"/>
  <c r="W900" i="2"/>
  <c r="V900" i="2"/>
  <c r="U900" i="2"/>
  <c r="T900" i="2"/>
  <c r="X899" i="2"/>
  <c r="W899" i="2"/>
  <c r="V899" i="2"/>
  <c r="U899" i="2"/>
  <c r="T899" i="2"/>
  <c r="X898" i="2"/>
  <c r="W898" i="2"/>
  <c r="V898" i="2"/>
  <c r="U898" i="2"/>
  <c r="T898" i="2"/>
  <c r="X897" i="2"/>
  <c r="W897" i="2"/>
  <c r="V897" i="2"/>
  <c r="U897" i="2"/>
  <c r="T897" i="2"/>
  <c r="X896" i="2"/>
  <c r="W896" i="2"/>
  <c r="V896" i="2"/>
  <c r="U896" i="2"/>
  <c r="T896" i="2"/>
  <c r="X895" i="2"/>
  <c r="W895" i="2"/>
  <c r="V895" i="2"/>
  <c r="U895" i="2"/>
  <c r="T895" i="2"/>
  <c r="X894" i="2"/>
  <c r="W894" i="2"/>
  <c r="V894" i="2"/>
  <c r="U894" i="2"/>
  <c r="T894" i="2"/>
  <c r="X893" i="2"/>
  <c r="W893" i="2"/>
  <c r="V893" i="2"/>
  <c r="U893" i="2"/>
  <c r="T893" i="2"/>
  <c r="X892" i="2"/>
  <c r="W892" i="2"/>
  <c r="V892" i="2"/>
  <c r="U892" i="2"/>
  <c r="T892" i="2"/>
  <c r="X891" i="2"/>
  <c r="W891" i="2"/>
  <c r="V891" i="2"/>
  <c r="U891" i="2"/>
  <c r="T891" i="2"/>
  <c r="X890" i="2"/>
  <c r="W890" i="2"/>
  <c r="V890" i="2"/>
  <c r="U890" i="2"/>
  <c r="T890" i="2"/>
  <c r="X889" i="2"/>
  <c r="W889" i="2"/>
  <c r="V889" i="2"/>
  <c r="U889" i="2"/>
  <c r="T889" i="2"/>
  <c r="X888" i="2"/>
  <c r="W888" i="2"/>
  <c r="V888" i="2"/>
  <c r="U888" i="2"/>
  <c r="T888" i="2"/>
  <c r="X887" i="2"/>
  <c r="W887" i="2"/>
  <c r="V887" i="2"/>
  <c r="U887" i="2"/>
  <c r="T887" i="2"/>
  <c r="X886" i="2"/>
  <c r="W886" i="2"/>
  <c r="V886" i="2"/>
  <c r="U886" i="2"/>
  <c r="T886" i="2"/>
  <c r="X885" i="2"/>
  <c r="W885" i="2"/>
  <c r="V885" i="2"/>
  <c r="U885" i="2"/>
  <c r="T885" i="2"/>
  <c r="X884" i="2"/>
  <c r="W884" i="2"/>
  <c r="V884" i="2"/>
  <c r="U884" i="2"/>
  <c r="T884" i="2"/>
  <c r="X883" i="2"/>
  <c r="W883" i="2"/>
  <c r="V883" i="2"/>
  <c r="U883" i="2"/>
  <c r="T883" i="2"/>
  <c r="X882" i="2"/>
  <c r="W882" i="2"/>
  <c r="V882" i="2"/>
  <c r="U882" i="2"/>
  <c r="T882" i="2"/>
  <c r="X881" i="2"/>
  <c r="W881" i="2"/>
  <c r="V881" i="2"/>
  <c r="U881" i="2"/>
  <c r="T881" i="2"/>
  <c r="X880" i="2"/>
  <c r="W880" i="2"/>
  <c r="V880" i="2"/>
  <c r="U880" i="2"/>
  <c r="T880" i="2"/>
  <c r="X879" i="2"/>
  <c r="W879" i="2"/>
  <c r="V879" i="2"/>
  <c r="U879" i="2"/>
  <c r="T879" i="2"/>
  <c r="X878" i="2"/>
  <c r="W878" i="2"/>
  <c r="V878" i="2"/>
  <c r="U878" i="2"/>
  <c r="T878" i="2"/>
  <c r="X877" i="2"/>
  <c r="W877" i="2"/>
  <c r="V877" i="2"/>
  <c r="U877" i="2"/>
  <c r="T877" i="2"/>
  <c r="X876" i="2"/>
  <c r="W876" i="2"/>
  <c r="V876" i="2"/>
  <c r="U876" i="2"/>
  <c r="T876" i="2"/>
  <c r="X875" i="2"/>
  <c r="W875" i="2"/>
  <c r="V875" i="2"/>
  <c r="U875" i="2"/>
  <c r="T875" i="2"/>
  <c r="X874" i="2"/>
  <c r="W874" i="2"/>
  <c r="V874" i="2"/>
  <c r="U874" i="2"/>
  <c r="T874" i="2"/>
  <c r="X873" i="2"/>
  <c r="W873" i="2"/>
  <c r="V873" i="2"/>
  <c r="U873" i="2"/>
  <c r="T873" i="2"/>
  <c r="X872" i="2"/>
  <c r="W872" i="2"/>
  <c r="V872" i="2"/>
  <c r="U872" i="2"/>
  <c r="T872" i="2"/>
  <c r="X871" i="2"/>
  <c r="W871" i="2"/>
  <c r="V871" i="2"/>
  <c r="U871" i="2"/>
  <c r="T871" i="2"/>
  <c r="X870" i="2"/>
  <c r="W870" i="2"/>
  <c r="V870" i="2"/>
  <c r="U870" i="2"/>
  <c r="T870" i="2"/>
  <c r="X869" i="2"/>
  <c r="W869" i="2"/>
  <c r="V869" i="2"/>
  <c r="U869" i="2"/>
  <c r="T869" i="2"/>
  <c r="X868" i="2"/>
  <c r="W868" i="2"/>
  <c r="V868" i="2"/>
  <c r="U868" i="2"/>
  <c r="T868" i="2"/>
  <c r="X867" i="2"/>
  <c r="W867" i="2"/>
  <c r="V867" i="2"/>
  <c r="U867" i="2"/>
  <c r="T867" i="2"/>
  <c r="X866" i="2"/>
  <c r="W866" i="2"/>
  <c r="V866" i="2"/>
  <c r="U866" i="2"/>
  <c r="T866" i="2"/>
  <c r="X865" i="2"/>
  <c r="W865" i="2"/>
  <c r="V865" i="2"/>
  <c r="U865" i="2"/>
  <c r="T865" i="2"/>
  <c r="X864" i="2"/>
  <c r="W864" i="2"/>
  <c r="V864" i="2"/>
  <c r="U864" i="2"/>
  <c r="T864" i="2"/>
  <c r="X863" i="2"/>
  <c r="W863" i="2"/>
  <c r="V863" i="2"/>
  <c r="U863" i="2"/>
  <c r="T863" i="2"/>
  <c r="X862" i="2"/>
  <c r="W862" i="2"/>
  <c r="V862" i="2"/>
  <c r="U862" i="2"/>
  <c r="T862" i="2"/>
  <c r="X861" i="2"/>
  <c r="W861" i="2"/>
  <c r="V861" i="2"/>
  <c r="U861" i="2"/>
  <c r="T861" i="2"/>
  <c r="X860" i="2"/>
  <c r="W860" i="2"/>
  <c r="V860" i="2"/>
  <c r="U860" i="2"/>
  <c r="T860" i="2"/>
  <c r="X859" i="2"/>
  <c r="W859" i="2"/>
  <c r="V859" i="2"/>
  <c r="U859" i="2"/>
  <c r="T859" i="2"/>
  <c r="X858" i="2"/>
  <c r="W858" i="2"/>
  <c r="V858" i="2"/>
  <c r="U858" i="2"/>
  <c r="T858" i="2"/>
  <c r="X857" i="2"/>
  <c r="W857" i="2"/>
  <c r="V857" i="2"/>
  <c r="U857" i="2"/>
  <c r="T857" i="2"/>
  <c r="X856" i="2"/>
  <c r="W856" i="2"/>
  <c r="V856" i="2"/>
  <c r="U856" i="2"/>
  <c r="T856" i="2"/>
  <c r="X855" i="2"/>
  <c r="W855" i="2"/>
  <c r="V855" i="2"/>
  <c r="U855" i="2"/>
  <c r="T855" i="2"/>
  <c r="X854" i="2"/>
  <c r="W854" i="2"/>
  <c r="V854" i="2"/>
  <c r="U854" i="2"/>
  <c r="T854" i="2"/>
  <c r="X853" i="2"/>
  <c r="W853" i="2"/>
  <c r="V853" i="2"/>
  <c r="U853" i="2"/>
  <c r="T853" i="2"/>
  <c r="X852" i="2"/>
  <c r="W852" i="2"/>
  <c r="V852" i="2"/>
  <c r="U852" i="2"/>
  <c r="T852" i="2"/>
  <c r="X851" i="2"/>
  <c r="W851" i="2"/>
  <c r="V851" i="2"/>
  <c r="U851" i="2"/>
  <c r="T851" i="2"/>
  <c r="X850" i="2"/>
  <c r="W850" i="2"/>
  <c r="V850" i="2"/>
  <c r="U850" i="2"/>
  <c r="T850" i="2"/>
  <c r="X849" i="2"/>
  <c r="W849" i="2"/>
  <c r="V849" i="2"/>
  <c r="U849" i="2"/>
  <c r="T849" i="2"/>
  <c r="X848" i="2"/>
  <c r="W848" i="2"/>
  <c r="V848" i="2"/>
  <c r="U848" i="2"/>
  <c r="T848" i="2"/>
  <c r="X847" i="2"/>
  <c r="W847" i="2"/>
  <c r="V847" i="2"/>
  <c r="U847" i="2"/>
  <c r="T847" i="2"/>
  <c r="X846" i="2"/>
  <c r="W846" i="2"/>
  <c r="V846" i="2"/>
  <c r="U846" i="2"/>
  <c r="T846" i="2"/>
  <c r="X845" i="2"/>
  <c r="W845" i="2"/>
  <c r="V845" i="2"/>
  <c r="U845" i="2"/>
  <c r="T845" i="2"/>
  <c r="X844" i="2"/>
  <c r="W844" i="2"/>
  <c r="V844" i="2"/>
  <c r="U844" i="2"/>
  <c r="T844" i="2"/>
  <c r="X843" i="2"/>
  <c r="W843" i="2"/>
  <c r="V843" i="2"/>
  <c r="U843" i="2"/>
  <c r="T843" i="2"/>
  <c r="X842" i="2"/>
  <c r="W842" i="2"/>
  <c r="V842" i="2"/>
  <c r="U842" i="2"/>
  <c r="T842" i="2"/>
  <c r="X841" i="2"/>
  <c r="W841" i="2"/>
  <c r="V841" i="2"/>
  <c r="U841" i="2"/>
  <c r="T841" i="2"/>
  <c r="X840" i="2"/>
  <c r="W840" i="2"/>
  <c r="V840" i="2"/>
  <c r="U840" i="2"/>
  <c r="T840" i="2"/>
  <c r="X839" i="2"/>
  <c r="W839" i="2"/>
  <c r="V839" i="2"/>
  <c r="U839" i="2"/>
  <c r="T839" i="2"/>
  <c r="X838" i="2"/>
  <c r="W838" i="2"/>
  <c r="V838" i="2"/>
  <c r="U838" i="2"/>
  <c r="T838" i="2"/>
  <c r="X837" i="2"/>
  <c r="W837" i="2"/>
  <c r="V837" i="2"/>
  <c r="U837" i="2"/>
  <c r="T837" i="2"/>
  <c r="X836" i="2"/>
  <c r="W836" i="2"/>
  <c r="V836" i="2"/>
  <c r="U836" i="2"/>
  <c r="T836" i="2"/>
  <c r="X835" i="2"/>
  <c r="W835" i="2"/>
  <c r="V835" i="2"/>
  <c r="U835" i="2"/>
  <c r="T835" i="2"/>
  <c r="X834" i="2"/>
  <c r="W834" i="2"/>
  <c r="V834" i="2"/>
  <c r="U834" i="2"/>
  <c r="T834" i="2"/>
  <c r="X833" i="2"/>
  <c r="W833" i="2"/>
  <c r="V833" i="2"/>
  <c r="U833" i="2"/>
  <c r="T833" i="2"/>
  <c r="X832" i="2"/>
  <c r="W832" i="2"/>
  <c r="V832" i="2"/>
  <c r="U832" i="2"/>
  <c r="T832" i="2"/>
  <c r="X831" i="2"/>
  <c r="W831" i="2"/>
  <c r="V831" i="2"/>
  <c r="U831" i="2"/>
  <c r="T831" i="2"/>
  <c r="X830" i="2"/>
  <c r="W830" i="2"/>
  <c r="V830" i="2"/>
  <c r="U830" i="2"/>
  <c r="T830" i="2"/>
  <c r="X829" i="2"/>
  <c r="W829" i="2"/>
  <c r="V829" i="2"/>
  <c r="U829" i="2"/>
  <c r="T829" i="2"/>
  <c r="X828" i="2"/>
  <c r="W828" i="2"/>
  <c r="V828" i="2"/>
  <c r="U828" i="2"/>
  <c r="T828" i="2"/>
  <c r="X827" i="2"/>
  <c r="W827" i="2"/>
  <c r="V827" i="2"/>
  <c r="U827" i="2"/>
  <c r="T827" i="2"/>
  <c r="X826" i="2"/>
  <c r="W826" i="2"/>
  <c r="V826" i="2"/>
  <c r="U826" i="2"/>
  <c r="T826" i="2"/>
  <c r="X825" i="2"/>
  <c r="W825" i="2"/>
  <c r="V825" i="2"/>
  <c r="U825" i="2"/>
  <c r="T825" i="2"/>
  <c r="X824" i="2"/>
  <c r="W824" i="2"/>
  <c r="V824" i="2"/>
  <c r="U824" i="2"/>
  <c r="T824" i="2"/>
  <c r="X823" i="2"/>
  <c r="W823" i="2"/>
  <c r="V823" i="2"/>
  <c r="U823" i="2"/>
  <c r="T823" i="2"/>
  <c r="X822" i="2"/>
  <c r="W822" i="2"/>
  <c r="V822" i="2"/>
  <c r="U822" i="2"/>
  <c r="T822" i="2"/>
  <c r="X821" i="2"/>
  <c r="W821" i="2"/>
  <c r="V821" i="2"/>
  <c r="U821" i="2"/>
  <c r="T821" i="2"/>
  <c r="X820" i="2"/>
  <c r="W820" i="2"/>
  <c r="V820" i="2"/>
  <c r="U820" i="2"/>
  <c r="T820" i="2"/>
  <c r="X819" i="2"/>
  <c r="W819" i="2"/>
  <c r="V819" i="2"/>
  <c r="U819" i="2"/>
  <c r="T819" i="2"/>
  <c r="X818" i="2"/>
  <c r="W818" i="2"/>
  <c r="V818" i="2"/>
  <c r="U818" i="2"/>
  <c r="T818" i="2"/>
  <c r="X817" i="2"/>
  <c r="W817" i="2"/>
  <c r="V817" i="2"/>
  <c r="U817" i="2"/>
  <c r="T817" i="2"/>
  <c r="X816" i="2"/>
  <c r="W816" i="2"/>
  <c r="V816" i="2"/>
  <c r="U816" i="2"/>
  <c r="T816" i="2"/>
  <c r="X815" i="2"/>
  <c r="W815" i="2"/>
  <c r="V815" i="2"/>
  <c r="U815" i="2"/>
  <c r="T815" i="2"/>
  <c r="X814" i="2"/>
  <c r="W814" i="2"/>
  <c r="V814" i="2"/>
  <c r="U814" i="2"/>
  <c r="T814" i="2"/>
  <c r="X813" i="2"/>
  <c r="W813" i="2"/>
  <c r="V813" i="2"/>
  <c r="U813" i="2"/>
  <c r="T813" i="2"/>
  <c r="X812" i="2"/>
  <c r="W812" i="2"/>
  <c r="V812" i="2"/>
  <c r="U812" i="2"/>
  <c r="T812" i="2"/>
  <c r="X811" i="2"/>
  <c r="W811" i="2"/>
  <c r="V811" i="2"/>
  <c r="U811" i="2"/>
  <c r="T811" i="2"/>
  <c r="X810" i="2"/>
  <c r="W810" i="2"/>
  <c r="V810" i="2"/>
  <c r="U810" i="2"/>
  <c r="T810" i="2"/>
  <c r="X809" i="2"/>
  <c r="W809" i="2"/>
  <c r="V809" i="2"/>
  <c r="U809" i="2"/>
  <c r="T809" i="2"/>
  <c r="X808" i="2"/>
  <c r="W808" i="2"/>
  <c r="V808" i="2"/>
  <c r="U808" i="2"/>
  <c r="T808" i="2"/>
  <c r="X807" i="2"/>
  <c r="W807" i="2"/>
  <c r="V807" i="2"/>
  <c r="U807" i="2"/>
  <c r="T807" i="2"/>
  <c r="X806" i="2"/>
  <c r="W806" i="2"/>
  <c r="V806" i="2"/>
  <c r="U806" i="2"/>
  <c r="T806" i="2"/>
  <c r="X805" i="2"/>
  <c r="W805" i="2"/>
  <c r="V805" i="2"/>
  <c r="U805" i="2"/>
  <c r="T805" i="2"/>
  <c r="X804" i="2"/>
  <c r="W804" i="2"/>
  <c r="V804" i="2"/>
  <c r="U804" i="2"/>
  <c r="T804" i="2"/>
  <c r="X803" i="2"/>
  <c r="W803" i="2"/>
  <c r="V803" i="2"/>
  <c r="U803" i="2"/>
  <c r="T803" i="2"/>
  <c r="X802" i="2"/>
  <c r="W802" i="2"/>
  <c r="V802" i="2"/>
  <c r="U802" i="2"/>
  <c r="T802" i="2"/>
  <c r="X801" i="2"/>
  <c r="W801" i="2"/>
  <c r="V801" i="2"/>
  <c r="U801" i="2"/>
  <c r="T801" i="2"/>
  <c r="X800" i="2"/>
  <c r="W800" i="2"/>
  <c r="V800" i="2"/>
  <c r="U800" i="2"/>
  <c r="T800" i="2"/>
  <c r="X799" i="2"/>
  <c r="W799" i="2"/>
  <c r="V799" i="2"/>
  <c r="U799" i="2"/>
  <c r="T799" i="2"/>
  <c r="X798" i="2"/>
  <c r="W798" i="2"/>
  <c r="V798" i="2"/>
  <c r="U798" i="2"/>
  <c r="T798" i="2"/>
  <c r="X797" i="2"/>
  <c r="W797" i="2"/>
  <c r="V797" i="2"/>
  <c r="U797" i="2"/>
  <c r="T797" i="2"/>
  <c r="X796" i="2"/>
  <c r="W796" i="2"/>
  <c r="V796" i="2"/>
  <c r="U796" i="2"/>
  <c r="T796" i="2"/>
  <c r="X795" i="2"/>
  <c r="W795" i="2"/>
  <c r="V795" i="2"/>
  <c r="U795" i="2"/>
  <c r="T795" i="2"/>
  <c r="X794" i="2"/>
  <c r="W794" i="2"/>
  <c r="V794" i="2"/>
  <c r="U794" i="2"/>
  <c r="T794" i="2"/>
  <c r="X793" i="2"/>
  <c r="W793" i="2"/>
  <c r="V793" i="2"/>
  <c r="U793" i="2"/>
  <c r="T793" i="2"/>
  <c r="X792" i="2"/>
  <c r="W792" i="2"/>
  <c r="V792" i="2"/>
  <c r="U792" i="2"/>
  <c r="T792" i="2"/>
  <c r="X791" i="2"/>
  <c r="W791" i="2"/>
  <c r="V791" i="2"/>
  <c r="U791" i="2"/>
  <c r="T791" i="2"/>
  <c r="X790" i="2"/>
  <c r="W790" i="2"/>
  <c r="V790" i="2"/>
  <c r="U790" i="2"/>
  <c r="T790" i="2"/>
  <c r="X789" i="2"/>
  <c r="W789" i="2"/>
  <c r="V789" i="2"/>
  <c r="U789" i="2"/>
  <c r="T789" i="2"/>
  <c r="X788" i="2"/>
  <c r="W788" i="2"/>
  <c r="V788" i="2"/>
  <c r="U788" i="2"/>
  <c r="T788" i="2"/>
  <c r="X787" i="2"/>
  <c r="W787" i="2"/>
  <c r="V787" i="2"/>
  <c r="U787" i="2"/>
  <c r="T787" i="2"/>
  <c r="X786" i="2"/>
  <c r="W786" i="2"/>
  <c r="V786" i="2"/>
  <c r="U786" i="2"/>
  <c r="T786" i="2"/>
  <c r="X785" i="2"/>
  <c r="W785" i="2"/>
  <c r="V785" i="2"/>
  <c r="U785" i="2"/>
  <c r="T785" i="2"/>
  <c r="X784" i="2"/>
  <c r="W784" i="2"/>
  <c r="V784" i="2"/>
  <c r="U784" i="2"/>
  <c r="T784" i="2"/>
  <c r="X783" i="2"/>
  <c r="W783" i="2"/>
  <c r="V783" i="2"/>
  <c r="U783" i="2"/>
  <c r="T783" i="2"/>
  <c r="X782" i="2"/>
  <c r="W782" i="2"/>
  <c r="V782" i="2"/>
  <c r="U782" i="2"/>
  <c r="T782" i="2"/>
  <c r="X781" i="2"/>
  <c r="W781" i="2"/>
  <c r="V781" i="2"/>
  <c r="U781" i="2"/>
  <c r="T781" i="2"/>
  <c r="X780" i="2"/>
  <c r="W780" i="2"/>
  <c r="V780" i="2"/>
  <c r="U780" i="2"/>
  <c r="T780" i="2"/>
  <c r="X779" i="2"/>
  <c r="W779" i="2"/>
  <c r="V779" i="2"/>
  <c r="U779" i="2"/>
  <c r="T779" i="2"/>
  <c r="X778" i="2"/>
  <c r="W778" i="2"/>
  <c r="V778" i="2"/>
  <c r="U778" i="2"/>
  <c r="T778" i="2"/>
  <c r="X777" i="2"/>
  <c r="W777" i="2"/>
  <c r="V777" i="2"/>
  <c r="U777" i="2"/>
  <c r="T777" i="2"/>
  <c r="X776" i="2"/>
  <c r="W776" i="2"/>
  <c r="V776" i="2"/>
  <c r="U776" i="2"/>
  <c r="T776" i="2"/>
  <c r="X775" i="2"/>
  <c r="W775" i="2"/>
  <c r="V775" i="2"/>
  <c r="U775" i="2"/>
  <c r="T775" i="2"/>
  <c r="X774" i="2"/>
  <c r="W774" i="2"/>
  <c r="V774" i="2"/>
  <c r="U774" i="2"/>
  <c r="T774" i="2"/>
  <c r="X773" i="2"/>
  <c r="W773" i="2"/>
  <c r="V773" i="2"/>
  <c r="U773" i="2"/>
  <c r="T773" i="2"/>
  <c r="X772" i="2"/>
  <c r="W772" i="2"/>
  <c r="V772" i="2"/>
  <c r="U772" i="2"/>
  <c r="T772" i="2"/>
  <c r="X771" i="2"/>
  <c r="W771" i="2"/>
  <c r="V771" i="2"/>
  <c r="U771" i="2"/>
  <c r="T771" i="2"/>
  <c r="X770" i="2"/>
  <c r="W770" i="2"/>
  <c r="V770" i="2"/>
  <c r="U770" i="2"/>
  <c r="T770" i="2"/>
  <c r="X769" i="2"/>
  <c r="W769" i="2"/>
  <c r="V769" i="2"/>
  <c r="U769" i="2"/>
  <c r="T769" i="2"/>
  <c r="X768" i="2"/>
  <c r="W768" i="2"/>
  <c r="V768" i="2"/>
  <c r="U768" i="2"/>
  <c r="T768" i="2"/>
  <c r="X767" i="2"/>
  <c r="W767" i="2"/>
  <c r="V767" i="2"/>
  <c r="U767" i="2"/>
  <c r="T767" i="2"/>
  <c r="X766" i="2"/>
  <c r="W766" i="2"/>
  <c r="V766" i="2"/>
  <c r="U766" i="2"/>
  <c r="T766" i="2"/>
  <c r="X765" i="2"/>
  <c r="W765" i="2"/>
  <c r="V765" i="2"/>
  <c r="U765" i="2"/>
  <c r="T765" i="2"/>
  <c r="X764" i="2"/>
  <c r="W764" i="2"/>
  <c r="V764" i="2"/>
  <c r="U764" i="2"/>
  <c r="T764" i="2"/>
  <c r="X763" i="2"/>
  <c r="W763" i="2"/>
  <c r="V763" i="2"/>
  <c r="U763" i="2"/>
  <c r="T763" i="2"/>
  <c r="X762" i="2"/>
  <c r="W762" i="2"/>
  <c r="V762" i="2"/>
  <c r="U762" i="2"/>
  <c r="T762" i="2"/>
  <c r="X761" i="2"/>
  <c r="W761" i="2"/>
  <c r="V761" i="2"/>
  <c r="U761" i="2"/>
  <c r="T761" i="2"/>
  <c r="X760" i="2"/>
  <c r="W760" i="2"/>
  <c r="V760" i="2"/>
  <c r="U760" i="2"/>
  <c r="T760" i="2"/>
  <c r="X759" i="2"/>
  <c r="W759" i="2"/>
  <c r="V759" i="2"/>
  <c r="U759" i="2"/>
  <c r="T759" i="2"/>
  <c r="X758" i="2"/>
  <c r="W758" i="2"/>
  <c r="V758" i="2"/>
  <c r="U758" i="2"/>
  <c r="T758" i="2"/>
  <c r="X757" i="2"/>
  <c r="W757" i="2"/>
  <c r="V757" i="2"/>
  <c r="U757" i="2"/>
  <c r="T757" i="2"/>
  <c r="X756" i="2"/>
  <c r="W756" i="2"/>
  <c r="V756" i="2"/>
  <c r="U756" i="2"/>
  <c r="T756" i="2"/>
  <c r="X755" i="2"/>
  <c r="W755" i="2"/>
  <c r="V755" i="2"/>
  <c r="U755" i="2"/>
  <c r="T755" i="2"/>
  <c r="X754" i="2"/>
  <c r="W754" i="2"/>
  <c r="V754" i="2"/>
  <c r="U754" i="2"/>
  <c r="T754" i="2"/>
  <c r="X753" i="2"/>
  <c r="W753" i="2"/>
  <c r="V753" i="2"/>
  <c r="U753" i="2"/>
  <c r="T753" i="2"/>
  <c r="X752" i="2"/>
  <c r="W752" i="2"/>
  <c r="V752" i="2"/>
  <c r="U752" i="2"/>
  <c r="T752" i="2"/>
  <c r="X751" i="2"/>
  <c r="W751" i="2"/>
  <c r="V751" i="2"/>
  <c r="U751" i="2"/>
  <c r="T751" i="2"/>
  <c r="X750" i="2"/>
  <c r="W750" i="2"/>
  <c r="V750" i="2"/>
  <c r="U750" i="2"/>
  <c r="T750" i="2"/>
  <c r="X749" i="2"/>
  <c r="W749" i="2"/>
  <c r="V749" i="2"/>
  <c r="U749" i="2"/>
  <c r="T749" i="2"/>
  <c r="X748" i="2"/>
  <c r="W748" i="2"/>
  <c r="V748" i="2"/>
  <c r="U748" i="2"/>
  <c r="T748" i="2"/>
  <c r="X747" i="2"/>
  <c r="W747" i="2"/>
  <c r="V747" i="2"/>
  <c r="U747" i="2"/>
  <c r="T747" i="2"/>
  <c r="X746" i="2"/>
  <c r="W746" i="2"/>
  <c r="V746" i="2"/>
  <c r="U746" i="2"/>
  <c r="T746" i="2"/>
  <c r="X745" i="2"/>
  <c r="W745" i="2"/>
  <c r="V745" i="2"/>
  <c r="U745" i="2"/>
  <c r="T745" i="2"/>
  <c r="X744" i="2"/>
  <c r="W744" i="2"/>
  <c r="V744" i="2"/>
  <c r="U744" i="2"/>
  <c r="T744" i="2"/>
  <c r="X743" i="2"/>
  <c r="W743" i="2"/>
  <c r="V743" i="2"/>
  <c r="U743" i="2"/>
  <c r="T743" i="2"/>
  <c r="X742" i="2"/>
  <c r="W742" i="2"/>
  <c r="V742" i="2"/>
  <c r="U742" i="2"/>
  <c r="T742" i="2"/>
  <c r="X741" i="2"/>
  <c r="W741" i="2"/>
  <c r="V741" i="2"/>
  <c r="U741" i="2"/>
  <c r="T741" i="2"/>
  <c r="X740" i="2"/>
  <c r="W740" i="2"/>
  <c r="V740" i="2"/>
  <c r="U740" i="2"/>
  <c r="T740" i="2"/>
  <c r="X739" i="2"/>
  <c r="W739" i="2"/>
  <c r="V739" i="2"/>
  <c r="U739" i="2"/>
  <c r="T739" i="2"/>
  <c r="X738" i="2"/>
  <c r="W738" i="2"/>
  <c r="V738" i="2"/>
  <c r="U738" i="2"/>
  <c r="T738" i="2"/>
  <c r="X737" i="2"/>
  <c r="W737" i="2"/>
  <c r="V737" i="2"/>
  <c r="U737" i="2"/>
  <c r="T737" i="2"/>
  <c r="X736" i="2"/>
  <c r="W736" i="2"/>
  <c r="V736" i="2"/>
  <c r="U736" i="2"/>
  <c r="T736" i="2"/>
  <c r="X735" i="2"/>
  <c r="W735" i="2"/>
  <c r="V735" i="2"/>
  <c r="U735" i="2"/>
  <c r="T735" i="2"/>
  <c r="X734" i="2"/>
  <c r="W734" i="2"/>
  <c r="V734" i="2"/>
  <c r="U734" i="2"/>
  <c r="T734" i="2"/>
  <c r="X733" i="2"/>
  <c r="W733" i="2"/>
  <c r="V733" i="2"/>
  <c r="U733" i="2"/>
  <c r="T733" i="2"/>
  <c r="X732" i="2"/>
  <c r="W732" i="2"/>
  <c r="V732" i="2"/>
  <c r="U732" i="2"/>
  <c r="T732" i="2"/>
  <c r="X731" i="2"/>
  <c r="W731" i="2"/>
  <c r="V731" i="2"/>
  <c r="U731" i="2"/>
  <c r="T731" i="2"/>
  <c r="X730" i="2"/>
  <c r="W730" i="2"/>
  <c r="V730" i="2"/>
  <c r="U730" i="2"/>
  <c r="T730" i="2"/>
  <c r="X729" i="2"/>
  <c r="W729" i="2"/>
  <c r="V729" i="2"/>
  <c r="U729" i="2"/>
  <c r="T729" i="2"/>
  <c r="X728" i="2"/>
  <c r="W728" i="2"/>
  <c r="V728" i="2"/>
  <c r="U728" i="2"/>
  <c r="T728" i="2"/>
  <c r="X727" i="2"/>
  <c r="W727" i="2"/>
  <c r="V727" i="2"/>
  <c r="U727" i="2"/>
  <c r="T727" i="2"/>
  <c r="X726" i="2"/>
  <c r="W726" i="2"/>
  <c r="V726" i="2"/>
  <c r="U726" i="2"/>
  <c r="T726" i="2"/>
  <c r="X725" i="2"/>
  <c r="W725" i="2"/>
  <c r="V725" i="2"/>
  <c r="U725" i="2"/>
  <c r="T725" i="2"/>
  <c r="X724" i="2"/>
  <c r="W724" i="2"/>
  <c r="V724" i="2"/>
  <c r="U724" i="2"/>
  <c r="T724" i="2"/>
  <c r="X723" i="2"/>
  <c r="W723" i="2"/>
  <c r="V723" i="2"/>
  <c r="U723" i="2"/>
  <c r="T723" i="2"/>
  <c r="X722" i="2"/>
  <c r="W722" i="2"/>
  <c r="V722" i="2"/>
  <c r="U722" i="2"/>
  <c r="T722" i="2"/>
  <c r="X721" i="2"/>
  <c r="W721" i="2"/>
  <c r="V721" i="2"/>
  <c r="U721" i="2"/>
  <c r="T721" i="2"/>
  <c r="X720" i="2"/>
  <c r="W720" i="2"/>
  <c r="V720" i="2"/>
  <c r="U720" i="2"/>
  <c r="T720" i="2"/>
  <c r="X719" i="2"/>
  <c r="W719" i="2"/>
  <c r="V719" i="2"/>
  <c r="U719" i="2"/>
  <c r="T719" i="2"/>
  <c r="X718" i="2"/>
  <c r="W718" i="2"/>
  <c r="V718" i="2"/>
  <c r="U718" i="2"/>
  <c r="T718" i="2"/>
  <c r="X717" i="2"/>
  <c r="W717" i="2"/>
  <c r="V717" i="2"/>
  <c r="U717" i="2"/>
  <c r="T717" i="2"/>
  <c r="X716" i="2"/>
  <c r="W716" i="2"/>
  <c r="V716" i="2"/>
  <c r="U716" i="2"/>
  <c r="T716" i="2"/>
  <c r="X715" i="2"/>
  <c r="W715" i="2"/>
  <c r="V715" i="2"/>
  <c r="U715" i="2"/>
  <c r="T715" i="2"/>
  <c r="X714" i="2"/>
  <c r="W714" i="2"/>
  <c r="V714" i="2"/>
  <c r="U714" i="2"/>
  <c r="T714" i="2"/>
  <c r="X713" i="2"/>
  <c r="W713" i="2"/>
  <c r="V713" i="2"/>
  <c r="U713" i="2"/>
  <c r="T713" i="2"/>
  <c r="X712" i="2"/>
  <c r="W712" i="2"/>
  <c r="V712" i="2"/>
  <c r="U712" i="2"/>
  <c r="T712" i="2"/>
  <c r="X711" i="2"/>
  <c r="W711" i="2"/>
  <c r="V711" i="2"/>
  <c r="U711" i="2"/>
  <c r="T711" i="2"/>
  <c r="X710" i="2"/>
  <c r="W710" i="2"/>
  <c r="V710" i="2"/>
  <c r="U710" i="2"/>
  <c r="T710" i="2"/>
  <c r="X709" i="2"/>
  <c r="W709" i="2"/>
  <c r="V709" i="2"/>
  <c r="U709" i="2"/>
  <c r="T709" i="2"/>
  <c r="X708" i="2"/>
  <c r="W708" i="2"/>
  <c r="V708" i="2"/>
  <c r="U708" i="2"/>
  <c r="T708" i="2"/>
  <c r="X707" i="2"/>
  <c r="W707" i="2"/>
  <c r="V707" i="2"/>
  <c r="U707" i="2"/>
  <c r="T707" i="2"/>
  <c r="X706" i="2"/>
  <c r="W706" i="2"/>
  <c r="V706" i="2"/>
  <c r="U706" i="2"/>
  <c r="T706" i="2"/>
  <c r="X705" i="2"/>
  <c r="W705" i="2"/>
  <c r="V705" i="2"/>
  <c r="U705" i="2"/>
  <c r="T705" i="2"/>
  <c r="X704" i="2"/>
  <c r="W704" i="2"/>
  <c r="V704" i="2"/>
  <c r="U704" i="2"/>
  <c r="T704" i="2"/>
  <c r="X703" i="2"/>
  <c r="W703" i="2"/>
  <c r="V703" i="2"/>
  <c r="U703" i="2"/>
  <c r="T703" i="2"/>
  <c r="X702" i="2"/>
  <c r="W702" i="2"/>
  <c r="V702" i="2"/>
  <c r="U702" i="2"/>
  <c r="T702" i="2"/>
  <c r="X701" i="2"/>
  <c r="W701" i="2"/>
  <c r="V701" i="2"/>
  <c r="U701" i="2"/>
  <c r="T701" i="2"/>
  <c r="X700" i="2"/>
  <c r="W700" i="2"/>
  <c r="V700" i="2"/>
  <c r="U700" i="2"/>
  <c r="T700" i="2"/>
  <c r="X699" i="2"/>
  <c r="W699" i="2"/>
  <c r="V699" i="2"/>
  <c r="U699" i="2"/>
  <c r="T699" i="2"/>
  <c r="X698" i="2"/>
  <c r="W698" i="2"/>
  <c r="V698" i="2"/>
  <c r="U698" i="2"/>
  <c r="T698" i="2"/>
  <c r="X697" i="2"/>
  <c r="W697" i="2"/>
  <c r="V697" i="2"/>
  <c r="U697" i="2"/>
  <c r="T697" i="2"/>
  <c r="X696" i="2"/>
  <c r="W696" i="2"/>
  <c r="V696" i="2"/>
  <c r="U696" i="2"/>
  <c r="T696" i="2"/>
  <c r="X695" i="2"/>
  <c r="W695" i="2"/>
  <c r="V695" i="2"/>
  <c r="U695" i="2"/>
  <c r="T695" i="2"/>
  <c r="X694" i="2"/>
  <c r="W694" i="2"/>
  <c r="V694" i="2"/>
  <c r="U694" i="2"/>
  <c r="T694" i="2"/>
  <c r="X693" i="2"/>
  <c r="W693" i="2"/>
  <c r="V693" i="2"/>
  <c r="U693" i="2"/>
  <c r="T693" i="2"/>
  <c r="X692" i="2"/>
  <c r="W692" i="2"/>
  <c r="V692" i="2"/>
  <c r="U692" i="2"/>
  <c r="T692" i="2"/>
  <c r="X691" i="2"/>
  <c r="W691" i="2"/>
  <c r="V691" i="2"/>
  <c r="U691" i="2"/>
  <c r="T691" i="2"/>
  <c r="X690" i="2"/>
  <c r="W690" i="2"/>
  <c r="V690" i="2"/>
  <c r="U690" i="2"/>
  <c r="T690" i="2"/>
  <c r="X689" i="2"/>
  <c r="W689" i="2"/>
  <c r="V689" i="2"/>
  <c r="U689" i="2"/>
  <c r="T689" i="2"/>
  <c r="X688" i="2"/>
  <c r="W688" i="2"/>
  <c r="V688" i="2"/>
  <c r="U688" i="2"/>
  <c r="T688" i="2"/>
  <c r="X687" i="2"/>
  <c r="W687" i="2"/>
  <c r="V687" i="2"/>
  <c r="U687" i="2"/>
  <c r="T687" i="2"/>
  <c r="X686" i="2"/>
  <c r="W686" i="2"/>
  <c r="V686" i="2"/>
  <c r="U686" i="2"/>
  <c r="T686" i="2"/>
  <c r="X685" i="2"/>
  <c r="W685" i="2"/>
  <c r="V685" i="2"/>
  <c r="U685" i="2"/>
  <c r="T685" i="2"/>
  <c r="X684" i="2"/>
  <c r="W684" i="2"/>
  <c r="V684" i="2"/>
  <c r="U684" i="2"/>
  <c r="T684" i="2"/>
  <c r="X683" i="2"/>
  <c r="W683" i="2"/>
  <c r="V683" i="2"/>
  <c r="U683" i="2"/>
  <c r="T683" i="2"/>
  <c r="X682" i="2"/>
  <c r="W682" i="2"/>
  <c r="V682" i="2"/>
  <c r="U682" i="2"/>
  <c r="T682" i="2"/>
  <c r="X681" i="2"/>
  <c r="W681" i="2"/>
  <c r="V681" i="2"/>
  <c r="U681" i="2"/>
  <c r="T681" i="2"/>
  <c r="X680" i="2"/>
  <c r="W680" i="2"/>
  <c r="V680" i="2"/>
  <c r="U680" i="2"/>
  <c r="T680" i="2"/>
  <c r="X679" i="2"/>
  <c r="W679" i="2"/>
  <c r="V679" i="2"/>
  <c r="U679" i="2"/>
  <c r="T679" i="2"/>
  <c r="X678" i="2"/>
  <c r="W678" i="2"/>
  <c r="V678" i="2"/>
  <c r="U678" i="2"/>
  <c r="T678" i="2"/>
  <c r="X677" i="2"/>
  <c r="W677" i="2"/>
  <c r="V677" i="2"/>
  <c r="U677" i="2"/>
  <c r="T677" i="2"/>
  <c r="X676" i="2"/>
  <c r="W676" i="2"/>
  <c r="V676" i="2"/>
  <c r="U676" i="2"/>
  <c r="T676" i="2"/>
  <c r="X675" i="2"/>
  <c r="W675" i="2"/>
  <c r="V675" i="2"/>
  <c r="U675" i="2"/>
  <c r="T675" i="2"/>
  <c r="X674" i="2"/>
  <c r="W674" i="2"/>
  <c r="V674" i="2"/>
  <c r="U674" i="2"/>
  <c r="T674" i="2"/>
  <c r="X673" i="2"/>
  <c r="W673" i="2"/>
  <c r="V673" i="2"/>
  <c r="U673" i="2"/>
  <c r="T673" i="2"/>
  <c r="X672" i="2"/>
  <c r="W672" i="2"/>
  <c r="V672" i="2"/>
  <c r="U672" i="2"/>
  <c r="T672" i="2"/>
  <c r="X671" i="2"/>
  <c r="W671" i="2"/>
  <c r="V671" i="2"/>
  <c r="U671" i="2"/>
  <c r="T671" i="2"/>
  <c r="X670" i="2"/>
  <c r="W670" i="2"/>
  <c r="V670" i="2"/>
  <c r="U670" i="2"/>
  <c r="T670" i="2"/>
  <c r="X669" i="2"/>
  <c r="W669" i="2"/>
  <c r="V669" i="2"/>
  <c r="U669" i="2"/>
  <c r="T669" i="2"/>
  <c r="X668" i="2"/>
  <c r="W668" i="2"/>
  <c r="V668" i="2"/>
  <c r="U668" i="2"/>
  <c r="T668" i="2"/>
  <c r="X667" i="2"/>
  <c r="W667" i="2"/>
  <c r="V667" i="2"/>
  <c r="U667" i="2"/>
  <c r="T667" i="2"/>
  <c r="X666" i="2"/>
  <c r="W666" i="2"/>
  <c r="V666" i="2"/>
  <c r="U666" i="2"/>
  <c r="T666" i="2"/>
  <c r="X665" i="2"/>
  <c r="W665" i="2"/>
  <c r="V665" i="2"/>
  <c r="U665" i="2"/>
  <c r="T665" i="2"/>
  <c r="X664" i="2"/>
  <c r="W664" i="2"/>
  <c r="V664" i="2"/>
  <c r="U664" i="2"/>
  <c r="T664" i="2"/>
  <c r="X663" i="2"/>
  <c r="W663" i="2"/>
  <c r="V663" i="2"/>
  <c r="U663" i="2"/>
  <c r="T663" i="2"/>
  <c r="X662" i="2"/>
  <c r="W662" i="2"/>
  <c r="V662" i="2"/>
  <c r="U662" i="2"/>
  <c r="T662" i="2"/>
  <c r="X661" i="2"/>
  <c r="W661" i="2"/>
  <c r="V661" i="2"/>
  <c r="U661" i="2"/>
  <c r="T661" i="2"/>
  <c r="X660" i="2"/>
  <c r="W660" i="2"/>
  <c r="V660" i="2"/>
  <c r="U660" i="2"/>
  <c r="T660" i="2"/>
  <c r="X659" i="2"/>
  <c r="W659" i="2"/>
  <c r="V659" i="2"/>
  <c r="U659" i="2"/>
  <c r="T659" i="2"/>
  <c r="X658" i="2"/>
  <c r="W658" i="2"/>
  <c r="V658" i="2"/>
  <c r="U658" i="2"/>
  <c r="T658" i="2"/>
  <c r="X657" i="2"/>
  <c r="W657" i="2"/>
  <c r="V657" i="2"/>
  <c r="U657" i="2"/>
  <c r="T657" i="2"/>
  <c r="X656" i="2"/>
  <c r="W656" i="2"/>
  <c r="V656" i="2"/>
  <c r="U656" i="2"/>
  <c r="T656" i="2"/>
  <c r="X655" i="2"/>
  <c r="W655" i="2"/>
  <c r="V655" i="2"/>
  <c r="U655" i="2"/>
  <c r="T655" i="2"/>
  <c r="X654" i="2"/>
  <c r="W654" i="2"/>
  <c r="V654" i="2"/>
  <c r="U654" i="2"/>
  <c r="T654" i="2"/>
  <c r="X653" i="2"/>
  <c r="W653" i="2"/>
  <c r="V653" i="2"/>
  <c r="U653" i="2"/>
  <c r="T653" i="2"/>
  <c r="X652" i="2"/>
  <c r="W652" i="2"/>
  <c r="V652" i="2"/>
  <c r="U652" i="2"/>
  <c r="T652" i="2"/>
  <c r="X651" i="2"/>
  <c r="W651" i="2"/>
  <c r="V651" i="2"/>
  <c r="U651" i="2"/>
  <c r="T651" i="2"/>
  <c r="X650" i="2"/>
  <c r="W650" i="2"/>
  <c r="V650" i="2"/>
  <c r="U650" i="2"/>
  <c r="T650" i="2"/>
  <c r="X649" i="2"/>
  <c r="W649" i="2"/>
  <c r="V649" i="2"/>
  <c r="U649" i="2"/>
  <c r="T649" i="2"/>
  <c r="X648" i="2"/>
  <c r="W648" i="2"/>
  <c r="V648" i="2"/>
  <c r="U648" i="2"/>
  <c r="T648" i="2"/>
  <c r="X647" i="2"/>
  <c r="W647" i="2"/>
  <c r="V647" i="2"/>
  <c r="U647" i="2"/>
  <c r="T647" i="2"/>
  <c r="X646" i="2"/>
  <c r="W646" i="2"/>
  <c r="V646" i="2"/>
  <c r="U646" i="2"/>
  <c r="T646" i="2"/>
  <c r="X645" i="2"/>
  <c r="W645" i="2"/>
  <c r="V645" i="2"/>
  <c r="U645" i="2"/>
  <c r="T645" i="2"/>
  <c r="X644" i="2"/>
  <c r="W644" i="2"/>
  <c r="V644" i="2"/>
  <c r="U644" i="2"/>
  <c r="T644" i="2"/>
  <c r="X643" i="2"/>
  <c r="W643" i="2"/>
  <c r="V643" i="2"/>
  <c r="U643" i="2"/>
  <c r="T643" i="2"/>
  <c r="X642" i="2"/>
  <c r="W642" i="2"/>
  <c r="V642" i="2"/>
  <c r="U642" i="2"/>
  <c r="T642" i="2"/>
  <c r="X641" i="2"/>
  <c r="W641" i="2"/>
  <c r="V641" i="2"/>
  <c r="U641" i="2"/>
  <c r="T641" i="2"/>
  <c r="X640" i="2"/>
  <c r="W640" i="2"/>
  <c r="V640" i="2"/>
  <c r="U640" i="2"/>
  <c r="T640" i="2"/>
  <c r="X639" i="2"/>
  <c r="W639" i="2"/>
  <c r="V639" i="2"/>
  <c r="U639" i="2"/>
  <c r="T639" i="2"/>
  <c r="X638" i="2"/>
  <c r="W638" i="2"/>
  <c r="V638" i="2"/>
  <c r="U638" i="2"/>
  <c r="T638" i="2"/>
  <c r="X637" i="2"/>
  <c r="W637" i="2"/>
  <c r="V637" i="2"/>
  <c r="U637" i="2"/>
  <c r="T637" i="2"/>
  <c r="X636" i="2"/>
  <c r="W636" i="2"/>
  <c r="V636" i="2"/>
  <c r="U636" i="2"/>
  <c r="T636" i="2"/>
  <c r="X635" i="2"/>
  <c r="W635" i="2"/>
  <c r="V635" i="2"/>
  <c r="U635" i="2"/>
  <c r="T635" i="2"/>
  <c r="X634" i="2"/>
  <c r="W634" i="2"/>
  <c r="V634" i="2"/>
  <c r="U634" i="2"/>
  <c r="T634" i="2"/>
  <c r="X633" i="2"/>
  <c r="W633" i="2"/>
  <c r="V633" i="2"/>
  <c r="U633" i="2"/>
  <c r="T633" i="2"/>
  <c r="X632" i="2"/>
  <c r="W632" i="2"/>
  <c r="V632" i="2"/>
  <c r="U632" i="2"/>
  <c r="T632" i="2"/>
  <c r="X631" i="2"/>
  <c r="W631" i="2"/>
  <c r="V631" i="2"/>
  <c r="U631" i="2"/>
  <c r="T631" i="2"/>
  <c r="X630" i="2"/>
  <c r="W630" i="2"/>
  <c r="V630" i="2"/>
  <c r="U630" i="2"/>
  <c r="T630" i="2"/>
  <c r="X629" i="2"/>
  <c r="W629" i="2"/>
  <c r="V629" i="2"/>
  <c r="U629" i="2"/>
  <c r="T629" i="2"/>
  <c r="X628" i="2"/>
  <c r="W628" i="2"/>
  <c r="V628" i="2"/>
  <c r="U628" i="2"/>
  <c r="T628" i="2"/>
  <c r="X627" i="2"/>
  <c r="W627" i="2"/>
  <c r="V627" i="2"/>
  <c r="U627" i="2"/>
  <c r="T627" i="2"/>
  <c r="X626" i="2"/>
  <c r="W626" i="2"/>
  <c r="V626" i="2"/>
  <c r="U626" i="2"/>
  <c r="T626" i="2"/>
  <c r="X625" i="2"/>
  <c r="W625" i="2"/>
  <c r="V625" i="2"/>
  <c r="U625" i="2"/>
  <c r="T625" i="2"/>
  <c r="X624" i="2"/>
  <c r="W624" i="2"/>
  <c r="V624" i="2"/>
  <c r="U624" i="2"/>
  <c r="T624" i="2"/>
  <c r="X623" i="2"/>
  <c r="W623" i="2"/>
  <c r="V623" i="2"/>
  <c r="U623" i="2"/>
  <c r="T623" i="2"/>
  <c r="X622" i="2"/>
  <c r="W622" i="2"/>
  <c r="V622" i="2"/>
  <c r="U622" i="2"/>
  <c r="T622" i="2"/>
  <c r="X621" i="2"/>
  <c r="W621" i="2"/>
  <c r="V621" i="2"/>
  <c r="U621" i="2"/>
  <c r="T621" i="2"/>
  <c r="X620" i="2"/>
  <c r="W620" i="2"/>
  <c r="V620" i="2"/>
  <c r="U620" i="2"/>
  <c r="T620" i="2"/>
  <c r="X619" i="2"/>
  <c r="W619" i="2"/>
  <c r="V619" i="2"/>
  <c r="U619" i="2"/>
  <c r="T619" i="2"/>
  <c r="X618" i="2"/>
  <c r="W618" i="2"/>
  <c r="V618" i="2"/>
  <c r="U618" i="2"/>
  <c r="T618" i="2"/>
  <c r="X617" i="2"/>
  <c r="W617" i="2"/>
  <c r="V617" i="2"/>
  <c r="U617" i="2"/>
  <c r="T617" i="2"/>
  <c r="X616" i="2"/>
  <c r="W616" i="2"/>
  <c r="V616" i="2"/>
  <c r="U616" i="2"/>
  <c r="T616" i="2"/>
  <c r="X615" i="2"/>
  <c r="W615" i="2"/>
  <c r="V615" i="2"/>
  <c r="U615" i="2"/>
  <c r="T615" i="2"/>
  <c r="X614" i="2"/>
  <c r="W614" i="2"/>
  <c r="V614" i="2"/>
  <c r="U614" i="2"/>
  <c r="T614" i="2"/>
  <c r="X613" i="2"/>
  <c r="W613" i="2"/>
  <c r="V613" i="2"/>
  <c r="U613" i="2"/>
  <c r="T613" i="2"/>
  <c r="X612" i="2"/>
  <c r="W612" i="2"/>
  <c r="V612" i="2"/>
  <c r="U612" i="2"/>
  <c r="T612" i="2"/>
  <c r="X611" i="2"/>
  <c r="W611" i="2"/>
  <c r="V611" i="2"/>
  <c r="U611" i="2"/>
  <c r="T611" i="2"/>
  <c r="X610" i="2"/>
  <c r="W610" i="2"/>
  <c r="V610" i="2"/>
  <c r="U610" i="2"/>
  <c r="T610" i="2"/>
  <c r="X609" i="2"/>
  <c r="W609" i="2"/>
  <c r="V609" i="2"/>
  <c r="U609" i="2"/>
  <c r="T609" i="2"/>
  <c r="X608" i="2"/>
  <c r="W608" i="2"/>
  <c r="V608" i="2"/>
  <c r="U608" i="2"/>
  <c r="T608" i="2"/>
  <c r="X607" i="2"/>
  <c r="W607" i="2"/>
  <c r="V607" i="2"/>
  <c r="U607" i="2"/>
  <c r="T607" i="2"/>
  <c r="X606" i="2"/>
  <c r="W606" i="2"/>
  <c r="V606" i="2"/>
  <c r="U606" i="2"/>
  <c r="T606" i="2"/>
  <c r="X605" i="2"/>
  <c r="W605" i="2"/>
  <c r="V605" i="2"/>
  <c r="U605" i="2"/>
  <c r="T605" i="2"/>
  <c r="X604" i="2"/>
  <c r="W604" i="2"/>
  <c r="V604" i="2"/>
  <c r="U604" i="2"/>
  <c r="T604" i="2"/>
  <c r="X603" i="2"/>
  <c r="W603" i="2"/>
  <c r="V603" i="2"/>
  <c r="U603" i="2"/>
  <c r="T603" i="2"/>
  <c r="X602" i="2"/>
  <c r="W602" i="2"/>
  <c r="V602" i="2"/>
  <c r="U602" i="2"/>
  <c r="T602" i="2"/>
  <c r="X601" i="2"/>
  <c r="W601" i="2"/>
  <c r="V601" i="2"/>
  <c r="U601" i="2"/>
  <c r="T601" i="2"/>
  <c r="X600" i="2"/>
  <c r="W600" i="2"/>
  <c r="V600" i="2"/>
  <c r="U600" i="2"/>
  <c r="T600" i="2"/>
  <c r="X599" i="2"/>
  <c r="W599" i="2"/>
  <c r="V599" i="2"/>
  <c r="U599" i="2"/>
  <c r="T599" i="2"/>
  <c r="X598" i="2"/>
  <c r="W598" i="2"/>
  <c r="V598" i="2"/>
  <c r="U598" i="2"/>
  <c r="T598" i="2"/>
  <c r="X597" i="2"/>
  <c r="W597" i="2"/>
  <c r="V597" i="2"/>
  <c r="U597" i="2"/>
  <c r="T597" i="2"/>
  <c r="X596" i="2"/>
  <c r="W596" i="2"/>
  <c r="V596" i="2"/>
  <c r="U596" i="2"/>
  <c r="T596" i="2"/>
  <c r="X595" i="2"/>
  <c r="W595" i="2"/>
  <c r="V595" i="2"/>
  <c r="U595" i="2"/>
  <c r="T595" i="2"/>
  <c r="X594" i="2"/>
  <c r="W594" i="2"/>
  <c r="V594" i="2"/>
  <c r="U594" i="2"/>
  <c r="T594" i="2"/>
  <c r="X593" i="2"/>
  <c r="W593" i="2"/>
  <c r="V593" i="2"/>
  <c r="U593" i="2"/>
  <c r="T593" i="2"/>
  <c r="X592" i="2"/>
  <c r="W592" i="2"/>
  <c r="V592" i="2"/>
  <c r="U592" i="2"/>
  <c r="T592" i="2"/>
  <c r="X591" i="2"/>
  <c r="W591" i="2"/>
  <c r="V591" i="2"/>
  <c r="U591" i="2"/>
  <c r="T591" i="2"/>
  <c r="X590" i="2"/>
  <c r="W590" i="2"/>
  <c r="V590" i="2"/>
  <c r="U590" i="2"/>
  <c r="T590" i="2"/>
  <c r="X589" i="2"/>
  <c r="W589" i="2"/>
  <c r="V589" i="2"/>
  <c r="U589" i="2"/>
  <c r="T589" i="2"/>
  <c r="X588" i="2"/>
  <c r="W588" i="2"/>
  <c r="V588" i="2"/>
  <c r="U588" i="2"/>
  <c r="T588" i="2"/>
  <c r="X587" i="2"/>
  <c r="W587" i="2"/>
  <c r="V587" i="2"/>
  <c r="U587" i="2"/>
  <c r="T587" i="2"/>
  <c r="X586" i="2"/>
  <c r="W586" i="2"/>
  <c r="V586" i="2"/>
  <c r="U586" i="2"/>
  <c r="T586" i="2"/>
  <c r="X585" i="2"/>
  <c r="W585" i="2"/>
  <c r="V585" i="2"/>
  <c r="U585" i="2"/>
  <c r="T585" i="2"/>
  <c r="X584" i="2"/>
  <c r="W584" i="2"/>
  <c r="V584" i="2"/>
  <c r="U584" i="2"/>
  <c r="T584" i="2"/>
  <c r="X583" i="2"/>
  <c r="W583" i="2"/>
  <c r="V583" i="2"/>
  <c r="U583" i="2"/>
  <c r="T583" i="2"/>
  <c r="X582" i="2"/>
  <c r="W582" i="2"/>
  <c r="V582" i="2"/>
  <c r="U582" i="2"/>
  <c r="T582" i="2"/>
  <c r="X581" i="2"/>
  <c r="W581" i="2"/>
  <c r="V581" i="2"/>
  <c r="U581" i="2"/>
  <c r="T581" i="2"/>
  <c r="X580" i="2"/>
  <c r="W580" i="2"/>
  <c r="V580" i="2"/>
  <c r="U580" i="2"/>
  <c r="T580" i="2"/>
  <c r="X579" i="2"/>
  <c r="W579" i="2"/>
  <c r="V579" i="2"/>
  <c r="U579" i="2"/>
  <c r="T579" i="2"/>
  <c r="X578" i="2"/>
  <c r="W578" i="2"/>
  <c r="V578" i="2"/>
  <c r="U578" i="2"/>
  <c r="T578" i="2"/>
  <c r="X577" i="2"/>
  <c r="W577" i="2"/>
  <c r="V577" i="2"/>
  <c r="U577" i="2"/>
  <c r="T577" i="2"/>
  <c r="X576" i="2"/>
  <c r="W576" i="2"/>
  <c r="V576" i="2"/>
  <c r="U576" i="2"/>
  <c r="T576" i="2"/>
  <c r="X575" i="2"/>
  <c r="W575" i="2"/>
  <c r="V575" i="2"/>
  <c r="U575" i="2"/>
  <c r="T575" i="2"/>
  <c r="X574" i="2"/>
  <c r="W574" i="2"/>
  <c r="V574" i="2"/>
  <c r="U574" i="2"/>
  <c r="T574" i="2"/>
  <c r="X573" i="2"/>
  <c r="W573" i="2"/>
  <c r="V573" i="2"/>
  <c r="U573" i="2"/>
  <c r="T573" i="2"/>
  <c r="X572" i="2"/>
  <c r="W572" i="2"/>
  <c r="V572" i="2"/>
  <c r="U572" i="2"/>
  <c r="T572" i="2"/>
  <c r="X571" i="2"/>
  <c r="W571" i="2"/>
  <c r="V571" i="2"/>
  <c r="U571" i="2"/>
  <c r="T571" i="2"/>
  <c r="X570" i="2"/>
  <c r="W570" i="2"/>
  <c r="V570" i="2"/>
  <c r="U570" i="2"/>
  <c r="T570" i="2"/>
  <c r="X569" i="2"/>
  <c r="W569" i="2"/>
  <c r="V569" i="2"/>
  <c r="U569" i="2"/>
  <c r="T569" i="2"/>
  <c r="X568" i="2"/>
  <c r="W568" i="2"/>
  <c r="V568" i="2"/>
  <c r="U568" i="2"/>
  <c r="T568" i="2"/>
  <c r="X567" i="2"/>
  <c r="W567" i="2"/>
  <c r="V567" i="2"/>
  <c r="U567" i="2"/>
  <c r="T567" i="2"/>
  <c r="X566" i="2"/>
  <c r="W566" i="2"/>
  <c r="V566" i="2"/>
  <c r="U566" i="2"/>
  <c r="T566" i="2"/>
  <c r="X565" i="2"/>
  <c r="W565" i="2"/>
  <c r="V565" i="2"/>
  <c r="U565" i="2"/>
  <c r="T565" i="2"/>
  <c r="X564" i="2"/>
  <c r="W564" i="2"/>
  <c r="V564" i="2"/>
  <c r="U564" i="2"/>
  <c r="T564" i="2"/>
  <c r="X563" i="2"/>
  <c r="W563" i="2"/>
  <c r="V563" i="2"/>
  <c r="U563" i="2"/>
  <c r="T563" i="2"/>
  <c r="X562" i="2"/>
  <c r="W562" i="2"/>
  <c r="V562" i="2"/>
  <c r="U562" i="2"/>
  <c r="T562" i="2"/>
  <c r="X561" i="2"/>
  <c r="W561" i="2"/>
  <c r="V561" i="2"/>
  <c r="U561" i="2"/>
  <c r="T561" i="2"/>
  <c r="X560" i="2"/>
  <c r="W560" i="2"/>
  <c r="V560" i="2"/>
  <c r="U560" i="2"/>
  <c r="T560" i="2"/>
  <c r="X559" i="2"/>
  <c r="W559" i="2"/>
  <c r="V559" i="2"/>
  <c r="U559" i="2"/>
  <c r="T559" i="2"/>
  <c r="X558" i="2"/>
  <c r="W558" i="2"/>
  <c r="V558" i="2"/>
  <c r="U558" i="2"/>
  <c r="T558" i="2"/>
  <c r="X557" i="2"/>
  <c r="W557" i="2"/>
  <c r="V557" i="2"/>
  <c r="U557" i="2"/>
  <c r="T557" i="2"/>
  <c r="X556" i="2"/>
  <c r="W556" i="2"/>
  <c r="V556" i="2"/>
  <c r="U556" i="2"/>
  <c r="T556" i="2"/>
  <c r="X555" i="2"/>
  <c r="W555" i="2"/>
  <c r="V555" i="2"/>
  <c r="U555" i="2"/>
  <c r="T555" i="2"/>
  <c r="X554" i="2"/>
  <c r="W554" i="2"/>
  <c r="V554" i="2"/>
  <c r="U554" i="2"/>
  <c r="T554" i="2"/>
  <c r="X553" i="2"/>
  <c r="W553" i="2"/>
  <c r="V553" i="2"/>
  <c r="U553" i="2"/>
  <c r="T553" i="2"/>
  <c r="X552" i="2"/>
  <c r="W552" i="2"/>
  <c r="V552" i="2"/>
  <c r="U552" i="2"/>
  <c r="T552" i="2"/>
  <c r="X551" i="2"/>
  <c r="W551" i="2"/>
  <c r="V551" i="2"/>
  <c r="U551" i="2"/>
  <c r="T551" i="2"/>
  <c r="X550" i="2"/>
  <c r="W550" i="2"/>
  <c r="V550" i="2"/>
  <c r="U550" i="2"/>
  <c r="T550" i="2"/>
  <c r="X549" i="2"/>
  <c r="W549" i="2"/>
  <c r="V549" i="2"/>
  <c r="U549" i="2"/>
  <c r="T549" i="2"/>
  <c r="X548" i="2"/>
  <c r="W548" i="2"/>
  <c r="V548" i="2"/>
  <c r="U548" i="2"/>
  <c r="T548" i="2"/>
  <c r="X547" i="2"/>
  <c r="W547" i="2"/>
  <c r="V547" i="2"/>
  <c r="U547" i="2"/>
  <c r="T547" i="2"/>
  <c r="X546" i="2"/>
  <c r="W546" i="2"/>
  <c r="V546" i="2"/>
  <c r="U546" i="2"/>
  <c r="T546" i="2"/>
  <c r="X545" i="2"/>
  <c r="W545" i="2"/>
  <c r="V545" i="2"/>
  <c r="U545" i="2"/>
  <c r="T545" i="2"/>
  <c r="X544" i="2"/>
  <c r="W544" i="2"/>
  <c r="V544" i="2"/>
  <c r="U544" i="2"/>
  <c r="T544" i="2"/>
  <c r="X543" i="2"/>
  <c r="W543" i="2"/>
  <c r="V543" i="2"/>
  <c r="U543" i="2"/>
  <c r="T543" i="2"/>
  <c r="X542" i="2"/>
  <c r="W542" i="2"/>
  <c r="V542" i="2"/>
  <c r="U542" i="2"/>
  <c r="T542" i="2"/>
  <c r="X541" i="2"/>
  <c r="W541" i="2"/>
  <c r="V541" i="2"/>
  <c r="U541" i="2"/>
  <c r="T541" i="2"/>
  <c r="X540" i="2"/>
  <c r="W540" i="2"/>
  <c r="V540" i="2"/>
  <c r="U540" i="2"/>
  <c r="T540" i="2"/>
  <c r="X539" i="2"/>
  <c r="W539" i="2"/>
  <c r="V539" i="2"/>
  <c r="U539" i="2"/>
  <c r="T539" i="2"/>
  <c r="X538" i="2"/>
  <c r="W538" i="2"/>
  <c r="V538" i="2"/>
  <c r="U538" i="2"/>
  <c r="T538" i="2"/>
  <c r="X537" i="2"/>
  <c r="W537" i="2"/>
  <c r="V537" i="2"/>
  <c r="U537" i="2"/>
  <c r="T537" i="2"/>
  <c r="X536" i="2"/>
  <c r="W536" i="2"/>
  <c r="V536" i="2"/>
  <c r="U536" i="2"/>
  <c r="T536" i="2"/>
  <c r="X535" i="2"/>
  <c r="W535" i="2"/>
  <c r="V535" i="2"/>
  <c r="U535" i="2"/>
  <c r="T535" i="2"/>
  <c r="X534" i="2"/>
  <c r="W534" i="2"/>
  <c r="V534" i="2"/>
  <c r="U534" i="2"/>
  <c r="T534" i="2"/>
  <c r="X533" i="2"/>
  <c r="W533" i="2"/>
  <c r="V533" i="2"/>
  <c r="U533" i="2"/>
  <c r="T533" i="2"/>
  <c r="X532" i="2"/>
  <c r="W532" i="2"/>
  <c r="V532" i="2"/>
  <c r="U532" i="2"/>
  <c r="T532" i="2"/>
  <c r="X531" i="2"/>
  <c r="W531" i="2"/>
  <c r="V531" i="2"/>
  <c r="U531" i="2"/>
  <c r="T531" i="2"/>
  <c r="X530" i="2"/>
  <c r="W530" i="2"/>
  <c r="V530" i="2"/>
  <c r="U530" i="2"/>
  <c r="T530" i="2"/>
  <c r="X529" i="2"/>
  <c r="W529" i="2"/>
  <c r="V529" i="2"/>
  <c r="U529" i="2"/>
  <c r="T529" i="2"/>
  <c r="X528" i="2"/>
  <c r="W528" i="2"/>
  <c r="V528" i="2"/>
  <c r="U528" i="2"/>
  <c r="T528" i="2"/>
  <c r="X527" i="2"/>
  <c r="W527" i="2"/>
  <c r="V527" i="2"/>
  <c r="U527" i="2"/>
  <c r="T527" i="2"/>
  <c r="X526" i="2"/>
  <c r="W526" i="2"/>
  <c r="V526" i="2"/>
  <c r="U526" i="2"/>
  <c r="T526" i="2"/>
  <c r="X525" i="2"/>
  <c r="W525" i="2"/>
  <c r="V525" i="2"/>
  <c r="U525" i="2"/>
  <c r="T525" i="2"/>
  <c r="X524" i="2"/>
  <c r="W524" i="2"/>
  <c r="V524" i="2"/>
  <c r="U524" i="2"/>
  <c r="T524" i="2"/>
  <c r="X523" i="2"/>
  <c r="W523" i="2"/>
  <c r="V523" i="2"/>
  <c r="U523" i="2"/>
  <c r="T523" i="2"/>
  <c r="X522" i="2"/>
  <c r="W522" i="2"/>
  <c r="V522" i="2"/>
  <c r="U522" i="2"/>
  <c r="T522" i="2"/>
  <c r="X521" i="2"/>
  <c r="W521" i="2"/>
  <c r="V521" i="2"/>
  <c r="U521" i="2"/>
  <c r="T521" i="2"/>
  <c r="X520" i="2"/>
  <c r="W520" i="2"/>
  <c r="V520" i="2"/>
  <c r="U520" i="2"/>
  <c r="T520" i="2"/>
  <c r="X519" i="2"/>
  <c r="W519" i="2"/>
  <c r="V519" i="2"/>
  <c r="U519" i="2"/>
  <c r="T519" i="2"/>
  <c r="X518" i="2"/>
  <c r="W518" i="2"/>
  <c r="V518" i="2"/>
  <c r="U518" i="2"/>
  <c r="T518" i="2"/>
  <c r="X517" i="2"/>
  <c r="W517" i="2"/>
  <c r="V517" i="2"/>
  <c r="U517" i="2"/>
  <c r="T517" i="2"/>
  <c r="X516" i="2"/>
  <c r="W516" i="2"/>
  <c r="V516" i="2"/>
  <c r="U516" i="2"/>
  <c r="T516" i="2"/>
  <c r="X515" i="2"/>
  <c r="W515" i="2"/>
  <c r="V515" i="2"/>
  <c r="U515" i="2"/>
  <c r="T515" i="2"/>
  <c r="X514" i="2"/>
  <c r="W514" i="2"/>
  <c r="V514" i="2"/>
  <c r="U514" i="2"/>
  <c r="T514" i="2"/>
  <c r="X513" i="2"/>
  <c r="W513" i="2"/>
  <c r="V513" i="2"/>
  <c r="U513" i="2"/>
  <c r="T513" i="2"/>
  <c r="X512" i="2"/>
  <c r="W512" i="2"/>
  <c r="V512" i="2"/>
  <c r="U512" i="2"/>
  <c r="T512" i="2"/>
  <c r="X511" i="2"/>
  <c r="W511" i="2"/>
  <c r="V511" i="2"/>
  <c r="U511" i="2"/>
  <c r="T511" i="2"/>
  <c r="X510" i="2"/>
  <c r="W510" i="2"/>
  <c r="V510" i="2"/>
  <c r="U510" i="2"/>
  <c r="T510" i="2"/>
  <c r="X509" i="2"/>
  <c r="W509" i="2"/>
  <c r="V509" i="2"/>
  <c r="U509" i="2"/>
  <c r="T509" i="2"/>
  <c r="X508" i="2"/>
  <c r="W508" i="2"/>
  <c r="V508" i="2"/>
  <c r="U508" i="2"/>
  <c r="T508" i="2"/>
  <c r="X507" i="2"/>
  <c r="W507" i="2"/>
  <c r="V507" i="2"/>
  <c r="U507" i="2"/>
  <c r="T507" i="2"/>
  <c r="X506" i="2"/>
  <c r="W506" i="2"/>
  <c r="V506" i="2"/>
  <c r="U506" i="2"/>
  <c r="T506" i="2"/>
  <c r="X505" i="2"/>
  <c r="W505" i="2"/>
  <c r="V505" i="2"/>
  <c r="U505" i="2"/>
  <c r="T505" i="2"/>
  <c r="X504" i="2"/>
  <c r="W504" i="2"/>
  <c r="V504" i="2"/>
  <c r="U504" i="2"/>
  <c r="T504" i="2"/>
  <c r="X503" i="2"/>
  <c r="W503" i="2"/>
  <c r="V503" i="2"/>
  <c r="U503" i="2"/>
  <c r="T503" i="2"/>
  <c r="X502" i="2"/>
  <c r="W502" i="2"/>
  <c r="V502" i="2"/>
  <c r="U502" i="2"/>
  <c r="T502" i="2"/>
  <c r="X501" i="2"/>
  <c r="W501" i="2"/>
  <c r="V501" i="2"/>
  <c r="U501" i="2"/>
  <c r="T501" i="2"/>
  <c r="X500" i="2"/>
  <c r="W500" i="2"/>
  <c r="V500" i="2"/>
  <c r="U500" i="2"/>
  <c r="T500" i="2"/>
  <c r="X499" i="2"/>
  <c r="W499" i="2"/>
  <c r="V499" i="2"/>
  <c r="U499" i="2"/>
  <c r="T499" i="2"/>
  <c r="X498" i="2"/>
  <c r="W498" i="2"/>
  <c r="V498" i="2"/>
  <c r="U498" i="2"/>
  <c r="T498" i="2"/>
  <c r="X497" i="2"/>
  <c r="W497" i="2"/>
  <c r="V497" i="2"/>
  <c r="U497" i="2"/>
  <c r="T497" i="2"/>
  <c r="X496" i="2"/>
  <c r="W496" i="2"/>
  <c r="V496" i="2"/>
  <c r="U496" i="2"/>
  <c r="T496" i="2"/>
  <c r="X495" i="2"/>
  <c r="W495" i="2"/>
  <c r="V495" i="2"/>
  <c r="U495" i="2"/>
  <c r="T495" i="2"/>
  <c r="X494" i="2"/>
  <c r="W494" i="2"/>
  <c r="V494" i="2"/>
  <c r="U494" i="2"/>
  <c r="T494" i="2"/>
  <c r="X493" i="2"/>
  <c r="W493" i="2"/>
  <c r="V493" i="2"/>
  <c r="U493" i="2"/>
  <c r="T493" i="2"/>
  <c r="X492" i="2"/>
  <c r="W492" i="2"/>
  <c r="V492" i="2"/>
  <c r="U492" i="2"/>
  <c r="T492" i="2"/>
  <c r="X491" i="2"/>
  <c r="W491" i="2"/>
  <c r="V491" i="2"/>
  <c r="U491" i="2"/>
  <c r="T491" i="2"/>
  <c r="X490" i="2"/>
  <c r="W490" i="2"/>
  <c r="V490" i="2"/>
  <c r="U490" i="2"/>
  <c r="T490" i="2"/>
  <c r="X489" i="2"/>
  <c r="W489" i="2"/>
  <c r="V489" i="2"/>
  <c r="U489" i="2"/>
  <c r="T489" i="2"/>
  <c r="X488" i="2"/>
  <c r="W488" i="2"/>
  <c r="V488" i="2"/>
  <c r="U488" i="2"/>
  <c r="T488" i="2"/>
  <c r="X487" i="2"/>
  <c r="W487" i="2"/>
  <c r="V487" i="2"/>
  <c r="U487" i="2"/>
  <c r="T487" i="2"/>
  <c r="X486" i="2"/>
  <c r="W486" i="2"/>
  <c r="V486" i="2"/>
  <c r="U486" i="2"/>
  <c r="T486" i="2"/>
  <c r="X485" i="2"/>
  <c r="W485" i="2"/>
  <c r="V485" i="2"/>
  <c r="U485" i="2"/>
  <c r="T485" i="2"/>
  <c r="X484" i="2"/>
  <c r="W484" i="2"/>
  <c r="V484" i="2"/>
  <c r="U484" i="2"/>
  <c r="T484" i="2"/>
  <c r="X483" i="2"/>
  <c r="W483" i="2"/>
  <c r="V483" i="2"/>
  <c r="U483" i="2"/>
  <c r="T483" i="2"/>
  <c r="X482" i="2"/>
  <c r="W482" i="2"/>
  <c r="V482" i="2"/>
  <c r="U482" i="2"/>
  <c r="T482" i="2"/>
  <c r="X481" i="2"/>
  <c r="W481" i="2"/>
  <c r="V481" i="2"/>
  <c r="U481" i="2"/>
  <c r="T481" i="2"/>
  <c r="X480" i="2"/>
  <c r="W480" i="2"/>
  <c r="V480" i="2"/>
  <c r="U480" i="2"/>
  <c r="T480" i="2"/>
  <c r="X479" i="2"/>
  <c r="W479" i="2"/>
  <c r="V479" i="2"/>
  <c r="U479" i="2"/>
  <c r="T479" i="2"/>
  <c r="X478" i="2"/>
  <c r="W478" i="2"/>
  <c r="V478" i="2"/>
  <c r="U478" i="2"/>
  <c r="T478" i="2"/>
  <c r="X477" i="2"/>
  <c r="W477" i="2"/>
  <c r="V477" i="2"/>
  <c r="U477" i="2"/>
  <c r="T477" i="2"/>
  <c r="X476" i="2"/>
  <c r="W476" i="2"/>
  <c r="V476" i="2"/>
  <c r="U476" i="2"/>
  <c r="T476" i="2"/>
  <c r="X475" i="2"/>
  <c r="W475" i="2"/>
  <c r="V475" i="2"/>
  <c r="U475" i="2"/>
  <c r="T475" i="2"/>
  <c r="X474" i="2"/>
  <c r="W474" i="2"/>
  <c r="V474" i="2"/>
  <c r="U474" i="2"/>
  <c r="T474" i="2"/>
  <c r="X473" i="2"/>
  <c r="W473" i="2"/>
  <c r="V473" i="2"/>
  <c r="U473" i="2"/>
  <c r="T473" i="2"/>
  <c r="X472" i="2"/>
  <c r="W472" i="2"/>
  <c r="V472" i="2"/>
  <c r="U472" i="2"/>
  <c r="T472" i="2"/>
  <c r="X471" i="2"/>
  <c r="W471" i="2"/>
  <c r="V471" i="2"/>
  <c r="U471" i="2"/>
  <c r="T471" i="2"/>
  <c r="X470" i="2"/>
  <c r="W470" i="2"/>
  <c r="V470" i="2"/>
  <c r="U470" i="2"/>
  <c r="T470" i="2"/>
  <c r="X469" i="2"/>
  <c r="W469" i="2"/>
  <c r="V469" i="2"/>
  <c r="U469" i="2"/>
  <c r="T469" i="2"/>
  <c r="X468" i="2"/>
  <c r="W468" i="2"/>
  <c r="V468" i="2"/>
  <c r="U468" i="2"/>
  <c r="T468" i="2"/>
  <c r="X467" i="2"/>
  <c r="W467" i="2"/>
  <c r="V467" i="2"/>
  <c r="U467" i="2"/>
  <c r="T467" i="2"/>
  <c r="X466" i="2"/>
  <c r="W466" i="2"/>
  <c r="V466" i="2"/>
  <c r="U466" i="2"/>
  <c r="T466" i="2"/>
  <c r="X465" i="2"/>
  <c r="W465" i="2"/>
  <c r="V465" i="2"/>
  <c r="U465" i="2"/>
  <c r="T465" i="2"/>
  <c r="X464" i="2"/>
  <c r="W464" i="2"/>
  <c r="V464" i="2"/>
  <c r="U464" i="2"/>
  <c r="T464" i="2"/>
  <c r="X463" i="2"/>
  <c r="W463" i="2"/>
  <c r="V463" i="2"/>
  <c r="U463" i="2"/>
  <c r="T463" i="2"/>
  <c r="X462" i="2"/>
  <c r="W462" i="2"/>
  <c r="V462" i="2"/>
  <c r="U462" i="2"/>
  <c r="T462" i="2"/>
  <c r="X461" i="2"/>
  <c r="W461" i="2"/>
  <c r="V461" i="2"/>
  <c r="U461" i="2"/>
  <c r="T461" i="2"/>
  <c r="X460" i="2"/>
  <c r="W460" i="2"/>
  <c r="V460" i="2"/>
  <c r="U460" i="2"/>
  <c r="T460" i="2"/>
  <c r="X459" i="2"/>
  <c r="W459" i="2"/>
  <c r="V459" i="2"/>
  <c r="U459" i="2"/>
  <c r="T459" i="2"/>
  <c r="X458" i="2"/>
  <c r="W458" i="2"/>
  <c r="V458" i="2"/>
  <c r="U458" i="2"/>
  <c r="T458" i="2"/>
  <c r="X457" i="2"/>
  <c r="W457" i="2"/>
  <c r="V457" i="2"/>
  <c r="U457" i="2"/>
  <c r="T457" i="2"/>
  <c r="X456" i="2"/>
  <c r="W456" i="2"/>
  <c r="V456" i="2"/>
  <c r="U456" i="2"/>
  <c r="T456" i="2"/>
  <c r="X455" i="2"/>
  <c r="W455" i="2"/>
  <c r="V455" i="2"/>
  <c r="U455" i="2"/>
  <c r="T455" i="2"/>
  <c r="X454" i="2"/>
  <c r="W454" i="2"/>
  <c r="V454" i="2"/>
  <c r="U454" i="2"/>
  <c r="T454" i="2"/>
  <c r="X453" i="2"/>
  <c r="W453" i="2"/>
  <c r="V453" i="2"/>
  <c r="U453" i="2"/>
  <c r="T453" i="2"/>
  <c r="X452" i="2"/>
  <c r="W452" i="2"/>
  <c r="V452" i="2"/>
  <c r="U452" i="2"/>
  <c r="T452" i="2"/>
  <c r="X451" i="2"/>
  <c r="W451" i="2"/>
  <c r="V451" i="2"/>
  <c r="U451" i="2"/>
  <c r="T451" i="2"/>
  <c r="X450" i="2"/>
  <c r="W450" i="2"/>
  <c r="V450" i="2"/>
  <c r="U450" i="2"/>
  <c r="T450" i="2"/>
  <c r="X449" i="2"/>
  <c r="W449" i="2"/>
  <c r="V449" i="2"/>
  <c r="U449" i="2"/>
  <c r="T449" i="2"/>
  <c r="X448" i="2"/>
  <c r="W448" i="2"/>
  <c r="V448" i="2"/>
  <c r="U448" i="2"/>
  <c r="T448" i="2"/>
  <c r="X447" i="2"/>
  <c r="W447" i="2"/>
  <c r="V447" i="2"/>
  <c r="U447" i="2"/>
  <c r="T447" i="2"/>
  <c r="X446" i="2"/>
  <c r="W446" i="2"/>
  <c r="V446" i="2"/>
  <c r="U446" i="2"/>
  <c r="T446" i="2"/>
  <c r="X445" i="2"/>
  <c r="W445" i="2"/>
  <c r="V445" i="2"/>
  <c r="U445" i="2"/>
  <c r="T445" i="2"/>
  <c r="X444" i="2"/>
  <c r="W444" i="2"/>
  <c r="V444" i="2"/>
  <c r="U444" i="2"/>
  <c r="T444" i="2"/>
  <c r="X443" i="2"/>
  <c r="W443" i="2"/>
  <c r="V443" i="2"/>
  <c r="U443" i="2"/>
  <c r="T443" i="2"/>
  <c r="X442" i="2"/>
  <c r="W442" i="2"/>
  <c r="V442" i="2"/>
  <c r="U442" i="2"/>
  <c r="T442" i="2"/>
  <c r="X441" i="2"/>
  <c r="W441" i="2"/>
  <c r="V441" i="2"/>
  <c r="U441" i="2"/>
  <c r="T441" i="2"/>
  <c r="X440" i="2"/>
  <c r="W440" i="2"/>
  <c r="V440" i="2"/>
  <c r="U440" i="2"/>
  <c r="T440" i="2"/>
  <c r="X439" i="2"/>
  <c r="W439" i="2"/>
  <c r="V439" i="2"/>
  <c r="U439" i="2"/>
  <c r="T439" i="2"/>
  <c r="X438" i="2"/>
  <c r="W438" i="2"/>
  <c r="V438" i="2"/>
  <c r="U438" i="2"/>
  <c r="T438" i="2"/>
  <c r="X437" i="2"/>
  <c r="W437" i="2"/>
  <c r="V437" i="2"/>
  <c r="U437" i="2"/>
  <c r="T437" i="2"/>
  <c r="X436" i="2"/>
  <c r="W436" i="2"/>
  <c r="V436" i="2"/>
  <c r="U436" i="2"/>
  <c r="T436" i="2"/>
  <c r="X435" i="2"/>
  <c r="W435" i="2"/>
  <c r="V435" i="2"/>
  <c r="U435" i="2"/>
  <c r="T435" i="2"/>
  <c r="X434" i="2"/>
  <c r="W434" i="2"/>
  <c r="V434" i="2"/>
  <c r="U434" i="2"/>
  <c r="T434" i="2"/>
  <c r="X433" i="2"/>
  <c r="W433" i="2"/>
  <c r="V433" i="2"/>
  <c r="U433" i="2"/>
  <c r="T433" i="2"/>
  <c r="X432" i="2"/>
  <c r="W432" i="2"/>
  <c r="V432" i="2"/>
  <c r="U432" i="2"/>
  <c r="T432" i="2"/>
  <c r="X431" i="2"/>
  <c r="W431" i="2"/>
  <c r="V431" i="2"/>
  <c r="U431" i="2"/>
  <c r="T431" i="2"/>
  <c r="X430" i="2"/>
  <c r="W430" i="2"/>
  <c r="V430" i="2"/>
  <c r="U430" i="2"/>
  <c r="T430" i="2"/>
  <c r="X429" i="2"/>
  <c r="W429" i="2"/>
  <c r="V429" i="2"/>
  <c r="U429" i="2"/>
  <c r="T429" i="2"/>
  <c r="X428" i="2"/>
  <c r="W428" i="2"/>
  <c r="V428" i="2"/>
  <c r="U428" i="2"/>
  <c r="T428" i="2"/>
  <c r="X427" i="2"/>
  <c r="W427" i="2"/>
  <c r="V427" i="2"/>
  <c r="U427" i="2"/>
  <c r="T427" i="2"/>
  <c r="X426" i="2"/>
  <c r="W426" i="2"/>
  <c r="V426" i="2"/>
  <c r="U426" i="2"/>
  <c r="T426" i="2"/>
  <c r="X425" i="2"/>
  <c r="W425" i="2"/>
  <c r="V425" i="2"/>
  <c r="U425" i="2"/>
  <c r="T425" i="2"/>
  <c r="X424" i="2"/>
  <c r="W424" i="2"/>
  <c r="V424" i="2"/>
  <c r="U424" i="2"/>
  <c r="T424" i="2"/>
  <c r="X423" i="2"/>
  <c r="W423" i="2"/>
  <c r="V423" i="2"/>
  <c r="U423" i="2"/>
  <c r="T423" i="2"/>
  <c r="X422" i="2"/>
  <c r="W422" i="2"/>
  <c r="V422" i="2"/>
  <c r="U422" i="2"/>
  <c r="T422" i="2"/>
  <c r="X421" i="2"/>
  <c r="W421" i="2"/>
  <c r="V421" i="2"/>
  <c r="U421" i="2"/>
  <c r="T421" i="2"/>
  <c r="X420" i="2"/>
  <c r="W420" i="2"/>
  <c r="V420" i="2"/>
  <c r="U420" i="2"/>
  <c r="T420" i="2"/>
  <c r="X419" i="2"/>
  <c r="W419" i="2"/>
  <c r="V419" i="2"/>
  <c r="U419" i="2"/>
  <c r="T419" i="2"/>
  <c r="X418" i="2"/>
  <c r="W418" i="2"/>
  <c r="V418" i="2"/>
  <c r="U418" i="2"/>
  <c r="T418" i="2"/>
  <c r="X417" i="2"/>
  <c r="W417" i="2"/>
  <c r="V417" i="2"/>
  <c r="U417" i="2"/>
  <c r="T417" i="2"/>
  <c r="X416" i="2"/>
  <c r="W416" i="2"/>
  <c r="V416" i="2"/>
  <c r="U416" i="2"/>
  <c r="T416" i="2"/>
  <c r="X415" i="2"/>
  <c r="W415" i="2"/>
  <c r="V415" i="2"/>
  <c r="U415" i="2"/>
  <c r="T415" i="2"/>
  <c r="X414" i="2"/>
  <c r="W414" i="2"/>
  <c r="V414" i="2"/>
  <c r="U414" i="2"/>
  <c r="T414" i="2"/>
  <c r="X413" i="2"/>
  <c r="W413" i="2"/>
  <c r="V413" i="2"/>
  <c r="U413" i="2"/>
  <c r="T413" i="2"/>
  <c r="X412" i="2"/>
  <c r="W412" i="2"/>
  <c r="V412" i="2"/>
  <c r="U412" i="2"/>
  <c r="T412" i="2"/>
  <c r="X411" i="2"/>
  <c r="W411" i="2"/>
  <c r="V411" i="2"/>
  <c r="U411" i="2"/>
  <c r="T411" i="2"/>
  <c r="X410" i="2"/>
  <c r="W410" i="2"/>
  <c r="V410" i="2"/>
  <c r="U410" i="2"/>
  <c r="T410" i="2"/>
  <c r="X409" i="2"/>
  <c r="W409" i="2"/>
  <c r="V409" i="2"/>
  <c r="U409" i="2"/>
  <c r="T409" i="2"/>
  <c r="X408" i="2"/>
  <c r="W408" i="2"/>
  <c r="V408" i="2"/>
  <c r="U408" i="2"/>
  <c r="T408" i="2"/>
  <c r="X407" i="2"/>
  <c r="W407" i="2"/>
  <c r="V407" i="2"/>
  <c r="U407" i="2"/>
  <c r="T407" i="2"/>
  <c r="X406" i="2"/>
  <c r="W406" i="2"/>
  <c r="V406" i="2"/>
  <c r="U406" i="2"/>
  <c r="T406" i="2"/>
  <c r="X405" i="2"/>
  <c r="W405" i="2"/>
  <c r="V405" i="2"/>
  <c r="U405" i="2"/>
  <c r="T405" i="2"/>
  <c r="X404" i="2"/>
  <c r="W404" i="2"/>
  <c r="V404" i="2"/>
  <c r="U404" i="2"/>
  <c r="T404" i="2"/>
  <c r="X403" i="2"/>
  <c r="W403" i="2"/>
  <c r="V403" i="2"/>
  <c r="U403" i="2"/>
  <c r="T403" i="2"/>
  <c r="X402" i="2"/>
  <c r="W402" i="2"/>
  <c r="V402" i="2"/>
  <c r="U402" i="2"/>
  <c r="T402" i="2"/>
  <c r="X401" i="2"/>
  <c r="W401" i="2"/>
  <c r="V401" i="2"/>
  <c r="U401" i="2"/>
  <c r="T401" i="2"/>
  <c r="X400" i="2"/>
  <c r="W400" i="2"/>
  <c r="V400" i="2"/>
  <c r="U400" i="2"/>
  <c r="T400" i="2"/>
  <c r="X399" i="2"/>
  <c r="W399" i="2"/>
  <c r="V399" i="2"/>
  <c r="U399" i="2"/>
  <c r="T399" i="2"/>
  <c r="X398" i="2"/>
  <c r="W398" i="2"/>
  <c r="V398" i="2"/>
  <c r="U398" i="2"/>
  <c r="T398" i="2"/>
  <c r="X397" i="2"/>
  <c r="W397" i="2"/>
  <c r="V397" i="2"/>
  <c r="U397" i="2"/>
  <c r="T397" i="2"/>
  <c r="X396" i="2"/>
  <c r="W396" i="2"/>
  <c r="V396" i="2"/>
  <c r="U396" i="2"/>
  <c r="T396" i="2"/>
  <c r="X395" i="2"/>
  <c r="W395" i="2"/>
  <c r="V395" i="2"/>
  <c r="U395" i="2"/>
  <c r="T395" i="2"/>
  <c r="X394" i="2"/>
  <c r="W394" i="2"/>
  <c r="V394" i="2"/>
  <c r="U394" i="2"/>
  <c r="T394" i="2"/>
  <c r="X393" i="2"/>
  <c r="W393" i="2"/>
  <c r="V393" i="2"/>
  <c r="U393" i="2"/>
  <c r="T393" i="2"/>
  <c r="X392" i="2"/>
  <c r="W392" i="2"/>
  <c r="V392" i="2"/>
  <c r="U392" i="2"/>
  <c r="T392" i="2"/>
  <c r="X391" i="2"/>
  <c r="W391" i="2"/>
  <c r="V391" i="2"/>
  <c r="U391" i="2"/>
  <c r="T391" i="2"/>
  <c r="X390" i="2"/>
  <c r="W390" i="2"/>
  <c r="V390" i="2"/>
  <c r="U390" i="2"/>
  <c r="T390" i="2"/>
  <c r="X389" i="2"/>
  <c r="W389" i="2"/>
  <c r="V389" i="2"/>
  <c r="U389" i="2"/>
  <c r="T389" i="2"/>
  <c r="X388" i="2"/>
  <c r="W388" i="2"/>
  <c r="V388" i="2"/>
  <c r="U388" i="2"/>
  <c r="T388" i="2"/>
  <c r="X387" i="2"/>
  <c r="W387" i="2"/>
  <c r="V387" i="2"/>
  <c r="U387" i="2"/>
  <c r="T387" i="2"/>
  <c r="X386" i="2"/>
  <c r="W386" i="2"/>
  <c r="V386" i="2"/>
  <c r="U386" i="2"/>
  <c r="T386" i="2"/>
  <c r="X385" i="2"/>
  <c r="W385" i="2"/>
  <c r="V385" i="2"/>
  <c r="U385" i="2"/>
  <c r="T385" i="2"/>
  <c r="X384" i="2"/>
  <c r="W384" i="2"/>
  <c r="V384" i="2"/>
  <c r="U384" i="2"/>
  <c r="T384" i="2"/>
  <c r="X383" i="2"/>
  <c r="W383" i="2"/>
  <c r="V383" i="2"/>
  <c r="U383" i="2"/>
  <c r="T383" i="2"/>
  <c r="X382" i="2"/>
  <c r="W382" i="2"/>
  <c r="V382" i="2"/>
  <c r="U382" i="2"/>
  <c r="T382" i="2"/>
  <c r="X381" i="2"/>
  <c r="W381" i="2"/>
  <c r="V381" i="2"/>
  <c r="U381" i="2"/>
  <c r="T381" i="2"/>
  <c r="X380" i="2"/>
  <c r="W380" i="2"/>
  <c r="V380" i="2"/>
  <c r="U380" i="2"/>
  <c r="T380" i="2"/>
  <c r="X379" i="2"/>
  <c r="W379" i="2"/>
  <c r="V379" i="2"/>
  <c r="U379" i="2"/>
  <c r="T379" i="2"/>
  <c r="X378" i="2"/>
  <c r="W378" i="2"/>
  <c r="V378" i="2"/>
  <c r="U378" i="2"/>
  <c r="T378" i="2"/>
  <c r="X377" i="2"/>
  <c r="W377" i="2"/>
  <c r="V377" i="2"/>
  <c r="U377" i="2"/>
  <c r="T377" i="2"/>
  <c r="X376" i="2"/>
  <c r="W376" i="2"/>
  <c r="V376" i="2"/>
  <c r="U376" i="2"/>
  <c r="T376" i="2"/>
  <c r="X375" i="2"/>
  <c r="W375" i="2"/>
  <c r="V375" i="2"/>
  <c r="U375" i="2"/>
  <c r="T375" i="2"/>
  <c r="X374" i="2"/>
  <c r="W374" i="2"/>
  <c r="V374" i="2"/>
  <c r="U374" i="2"/>
  <c r="T374" i="2"/>
  <c r="X373" i="2"/>
  <c r="W373" i="2"/>
  <c r="V373" i="2"/>
  <c r="U373" i="2"/>
  <c r="T373" i="2"/>
  <c r="X372" i="2"/>
  <c r="W372" i="2"/>
  <c r="V372" i="2"/>
  <c r="U372" i="2"/>
  <c r="T372" i="2"/>
  <c r="X371" i="2"/>
  <c r="W371" i="2"/>
  <c r="V371" i="2"/>
  <c r="U371" i="2"/>
  <c r="T371" i="2"/>
  <c r="X370" i="2"/>
  <c r="W370" i="2"/>
  <c r="V370" i="2"/>
  <c r="U370" i="2"/>
  <c r="T370" i="2"/>
  <c r="X369" i="2"/>
  <c r="W369" i="2"/>
  <c r="V369" i="2"/>
  <c r="U369" i="2"/>
  <c r="T369" i="2"/>
  <c r="X368" i="2"/>
  <c r="W368" i="2"/>
  <c r="V368" i="2"/>
  <c r="U368" i="2"/>
  <c r="T368" i="2"/>
  <c r="X367" i="2"/>
  <c r="W367" i="2"/>
  <c r="V367" i="2"/>
  <c r="U367" i="2"/>
  <c r="T367" i="2"/>
  <c r="X366" i="2"/>
  <c r="W366" i="2"/>
  <c r="V366" i="2"/>
  <c r="U366" i="2"/>
  <c r="T366" i="2"/>
  <c r="X365" i="2"/>
  <c r="W365" i="2"/>
  <c r="V365" i="2"/>
  <c r="U365" i="2"/>
  <c r="T365" i="2"/>
  <c r="X364" i="2"/>
  <c r="W364" i="2"/>
  <c r="V364" i="2"/>
  <c r="U364" i="2"/>
  <c r="T364" i="2"/>
  <c r="X363" i="2"/>
  <c r="W363" i="2"/>
  <c r="V363" i="2"/>
  <c r="U363" i="2"/>
  <c r="T363" i="2"/>
  <c r="X362" i="2"/>
  <c r="W362" i="2"/>
  <c r="V362" i="2"/>
  <c r="U362" i="2"/>
  <c r="T362" i="2"/>
  <c r="X361" i="2"/>
  <c r="W361" i="2"/>
  <c r="V361" i="2"/>
  <c r="U361" i="2"/>
  <c r="T361" i="2"/>
  <c r="X360" i="2"/>
  <c r="W360" i="2"/>
  <c r="V360" i="2"/>
  <c r="U360" i="2"/>
  <c r="T360" i="2"/>
  <c r="X359" i="2"/>
  <c r="W359" i="2"/>
  <c r="V359" i="2"/>
  <c r="U359" i="2"/>
  <c r="T359" i="2"/>
  <c r="X358" i="2"/>
  <c r="W358" i="2"/>
  <c r="V358" i="2"/>
  <c r="U358" i="2"/>
  <c r="T358" i="2"/>
  <c r="X357" i="2"/>
  <c r="W357" i="2"/>
  <c r="V357" i="2"/>
  <c r="U357" i="2"/>
  <c r="T357" i="2"/>
  <c r="X356" i="2"/>
  <c r="W356" i="2"/>
  <c r="V356" i="2"/>
  <c r="U356" i="2"/>
  <c r="T356" i="2"/>
  <c r="X355" i="2"/>
  <c r="W355" i="2"/>
  <c r="V355" i="2"/>
  <c r="U355" i="2"/>
  <c r="T355" i="2"/>
  <c r="X354" i="2"/>
  <c r="W354" i="2"/>
  <c r="V354" i="2"/>
  <c r="U354" i="2"/>
  <c r="T354" i="2"/>
  <c r="X353" i="2"/>
  <c r="W353" i="2"/>
  <c r="V353" i="2"/>
  <c r="U353" i="2"/>
  <c r="T353" i="2"/>
  <c r="X352" i="2"/>
  <c r="W352" i="2"/>
  <c r="V352" i="2"/>
  <c r="U352" i="2"/>
  <c r="T352" i="2"/>
  <c r="X351" i="2"/>
  <c r="W351" i="2"/>
  <c r="V351" i="2"/>
  <c r="U351" i="2"/>
  <c r="T351" i="2"/>
  <c r="X350" i="2"/>
  <c r="W350" i="2"/>
  <c r="V350" i="2"/>
  <c r="U350" i="2"/>
  <c r="T350" i="2"/>
  <c r="X349" i="2"/>
  <c r="W349" i="2"/>
  <c r="V349" i="2"/>
  <c r="U349" i="2"/>
  <c r="T349" i="2"/>
  <c r="X348" i="2"/>
  <c r="W348" i="2"/>
  <c r="V348" i="2"/>
  <c r="U348" i="2"/>
  <c r="T348" i="2"/>
  <c r="X347" i="2"/>
  <c r="W347" i="2"/>
  <c r="V347" i="2"/>
  <c r="U347" i="2"/>
  <c r="T347" i="2"/>
  <c r="X346" i="2"/>
  <c r="W346" i="2"/>
  <c r="V346" i="2"/>
  <c r="U346" i="2"/>
  <c r="T346" i="2"/>
  <c r="X345" i="2"/>
  <c r="W345" i="2"/>
  <c r="V345" i="2"/>
  <c r="U345" i="2"/>
  <c r="T345" i="2"/>
  <c r="X344" i="2"/>
  <c r="W344" i="2"/>
  <c r="V344" i="2"/>
  <c r="U344" i="2"/>
  <c r="T344" i="2"/>
  <c r="X343" i="2"/>
  <c r="W343" i="2"/>
  <c r="V343" i="2"/>
  <c r="U343" i="2"/>
  <c r="T343" i="2"/>
  <c r="X342" i="2"/>
  <c r="W342" i="2"/>
  <c r="V342" i="2"/>
  <c r="U342" i="2"/>
  <c r="T342" i="2"/>
  <c r="X341" i="2"/>
  <c r="W341" i="2"/>
  <c r="V341" i="2"/>
  <c r="U341" i="2"/>
  <c r="T341" i="2"/>
  <c r="X340" i="2"/>
  <c r="W340" i="2"/>
  <c r="V340" i="2"/>
  <c r="U340" i="2"/>
  <c r="T340" i="2"/>
  <c r="X339" i="2"/>
  <c r="W339" i="2"/>
  <c r="V339" i="2"/>
  <c r="U339" i="2"/>
  <c r="T339" i="2"/>
  <c r="X338" i="2"/>
  <c r="W338" i="2"/>
  <c r="V338" i="2"/>
  <c r="U338" i="2"/>
  <c r="T338" i="2"/>
  <c r="X337" i="2"/>
  <c r="W337" i="2"/>
  <c r="V337" i="2"/>
  <c r="U337" i="2"/>
  <c r="T337" i="2"/>
  <c r="X336" i="2"/>
  <c r="W336" i="2"/>
  <c r="V336" i="2"/>
  <c r="U336" i="2"/>
  <c r="T336" i="2"/>
  <c r="X335" i="2"/>
  <c r="W335" i="2"/>
  <c r="V335" i="2"/>
  <c r="U335" i="2"/>
  <c r="T335" i="2"/>
  <c r="X334" i="2"/>
  <c r="W334" i="2"/>
  <c r="V334" i="2"/>
  <c r="U334" i="2"/>
  <c r="T334" i="2"/>
  <c r="X333" i="2"/>
  <c r="W333" i="2"/>
  <c r="V333" i="2"/>
  <c r="U333" i="2"/>
  <c r="T333" i="2"/>
  <c r="X332" i="2"/>
  <c r="W332" i="2"/>
  <c r="V332" i="2"/>
  <c r="U332" i="2"/>
  <c r="T332" i="2"/>
  <c r="X331" i="2"/>
  <c r="W331" i="2"/>
  <c r="V331" i="2"/>
  <c r="U331" i="2"/>
  <c r="T331" i="2"/>
  <c r="X330" i="2"/>
  <c r="W330" i="2"/>
  <c r="V330" i="2"/>
  <c r="U330" i="2"/>
  <c r="T330" i="2"/>
  <c r="X329" i="2"/>
  <c r="W329" i="2"/>
  <c r="V329" i="2"/>
  <c r="U329" i="2"/>
  <c r="T329" i="2"/>
  <c r="X328" i="2"/>
  <c r="W328" i="2"/>
  <c r="V328" i="2"/>
  <c r="U328" i="2"/>
  <c r="T328" i="2"/>
  <c r="X327" i="2"/>
  <c r="W327" i="2"/>
  <c r="V327" i="2"/>
  <c r="U327" i="2"/>
  <c r="T327" i="2"/>
  <c r="X326" i="2"/>
  <c r="W326" i="2"/>
  <c r="V326" i="2"/>
  <c r="U326" i="2"/>
  <c r="T326" i="2"/>
  <c r="X325" i="2"/>
  <c r="W325" i="2"/>
  <c r="V325" i="2"/>
  <c r="U325" i="2"/>
  <c r="T325" i="2"/>
  <c r="X324" i="2"/>
  <c r="W324" i="2"/>
  <c r="V324" i="2"/>
  <c r="U324" i="2"/>
  <c r="T324" i="2"/>
  <c r="X323" i="2"/>
  <c r="W323" i="2"/>
  <c r="V323" i="2"/>
  <c r="U323" i="2"/>
  <c r="T323" i="2"/>
  <c r="X322" i="2"/>
  <c r="W322" i="2"/>
  <c r="V322" i="2"/>
  <c r="U322" i="2"/>
  <c r="T322" i="2"/>
  <c r="X321" i="2"/>
  <c r="W321" i="2"/>
  <c r="V321" i="2"/>
  <c r="U321" i="2"/>
  <c r="T321" i="2"/>
  <c r="X320" i="2"/>
  <c r="W320" i="2"/>
  <c r="V320" i="2"/>
  <c r="U320" i="2"/>
  <c r="T320" i="2"/>
  <c r="X319" i="2"/>
  <c r="W319" i="2"/>
  <c r="V319" i="2"/>
  <c r="U319" i="2"/>
  <c r="T319" i="2"/>
  <c r="X318" i="2"/>
  <c r="W318" i="2"/>
  <c r="V318" i="2"/>
  <c r="U318" i="2"/>
  <c r="T318" i="2"/>
  <c r="X317" i="2"/>
  <c r="W317" i="2"/>
  <c r="V317" i="2"/>
  <c r="U317" i="2"/>
  <c r="T317" i="2"/>
  <c r="X316" i="2"/>
  <c r="W316" i="2"/>
  <c r="V316" i="2"/>
  <c r="U316" i="2"/>
  <c r="T316" i="2"/>
  <c r="X315" i="2"/>
  <c r="W315" i="2"/>
  <c r="V315" i="2"/>
  <c r="U315" i="2"/>
  <c r="T315" i="2"/>
  <c r="X314" i="2"/>
  <c r="W314" i="2"/>
  <c r="V314" i="2"/>
  <c r="U314" i="2"/>
  <c r="T314" i="2"/>
  <c r="X313" i="2"/>
  <c r="W313" i="2"/>
  <c r="V313" i="2"/>
  <c r="U313" i="2"/>
  <c r="T313" i="2"/>
  <c r="X312" i="2"/>
  <c r="W312" i="2"/>
  <c r="V312" i="2"/>
  <c r="U312" i="2"/>
  <c r="T312" i="2"/>
  <c r="X311" i="2"/>
  <c r="W311" i="2"/>
  <c r="V311" i="2"/>
  <c r="U311" i="2"/>
  <c r="T311" i="2"/>
  <c r="X310" i="2"/>
  <c r="W310" i="2"/>
  <c r="V310" i="2"/>
  <c r="U310" i="2"/>
  <c r="T310" i="2"/>
  <c r="X309" i="2"/>
  <c r="W309" i="2"/>
  <c r="V309" i="2"/>
  <c r="U309" i="2"/>
  <c r="T309" i="2"/>
  <c r="X308" i="2"/>
  <c r="W308" i="2"/>
  <c r="V308" i="2"/>
  <c r="U308" i="2"/>
  <c r="T308" i="2"/>
  <c r="X307" i="2"/>
  <c r="W307" i="2"/>
  <c r="V307" i="2"/>
  <c r="U307" i="2"/>
  <c r="T307" i="2"/>
  <c r="X306" i="2"/>
  <c r="W306" i="2"/>
  <c r="V306" i="2"/>
  <c r="U306" i="2"/>
  <c r="T306" i="2"/>
  <c r="X305" i="2"/>
  <c r="W305" i="2"/>
  <c r="V305" i="2"/>
  <c r="U305" i="2"/>
  <c r="T305" i="2"/>
  <c r="X304" i="2"/>
  <c r="W304" i="2"/>
  <c r="V304" i="2"/>
  <c r="U304" i="2"/>
  <c r="T304" i="2"/>
  <c r="X303" i="2"/>
  <c r="W303" i="2"/>
  <c r="V303" i="2"/>
  <c r="U303" i="2"/>
  <c r="T303" i="2"/>
  <c r="X302" i="2"/>
  <c r="W302" i="2"/>
  <c r="V302" i="2"/>
  <c r="U302" i="2"/>
  <c r="T302" i="2"/>
  <c r="X301" i="2"/>
  <c r="W301" i="2"/>
  <c r="V301" i="2"/>
  <c r="U301" i="2"/>
  <c r="T301" i="2"/>
  <c r="X300" i="2"/>
  <c r="W300" i="2"/>
  <c r="V300" i="2"/>
  <c r="U300" i="2"/>
  <c r="T300" i="2"/>
  <c r="X299" i="2"/>
  <c r="W299" i="2"/>
  <c r="V299" i="2"/>
  <c r="U299" i="2"/>
  <c r="T299" i="2"/>
  <c r="X298" i="2"/>
  <c r="W298" i="2"/>
  <c r="V298" i="2"/>
  <c r="U298" i="2"/>
  <c r="T298" i="2"/>
  <c r="X297" i="2"/>
  <c r="W297" i="2"/>
  <c r="V297" i="2"/>
  <c r="U297" i="2"/>
  <c r="T297" i="2"/>
  <c r="X296" i="2"/>
  <c r="W296" i="2"/>
  <c r="V296" i="2"/>
  <c r="U296" i="2"/>
  <c r="T296" i="2"/>
  <c r="X295" i="2"/>
  <c r="W295" i="2"/>
  <c r="V295" i="2"/>
  <c r="U295" i="2"/>
  <c r="T295" i="2"/>
  <c r="X294" i="2"/>
  <c r="W294" i="2"/>
  <c r="V294" i="2"/>
  <c r="U294" i="2"/>
  <c r="T294" i="2"/>
  <c r="X293" i="2"/>
  <c r="W293" i="2"/>
  <c r="V293" i="2"/>
  <c r="U293" i="2"/>
  <c r="T293" i="2"/>
  <c r="X292" i="2"/>
  <c r="W292" i="2"/>
  <c r="V292" i="2"/>
  <c r="U292" i="2"/>
  <c r="T292" i="2"/>
  <c r="X291" i="2"/>
  <c r="W291" i="2"/>
  <c r="V291" i="2"/>
  <c r="U291" i="2"/>
  <c r="T291" i="2"/>
  <c r="X290" i="2"/>
  <c r="W290" i="2"/>
  <c r="V290" i="2"/>
  <c r="U290" i="2"/>
  <c r="T290" i="2"/>
  <c r="X289" i="2"/>
  <c r="W289" i="2"/>
  <c r="V289" i="2"/>
  <c r="U289" i="2"/>
  <c r="T289" i="2"/>
  <c r="X288" i="2"/>
  <c r="W288" i="2"/>
  <c r="V288" i="2"/>
  <c r="U288" i="2"/>
  <c r="T288" i="2"/>
  <c r="X287" i="2"/>
  <c r="W287" i="2"/>
  <c r="V287" i="2"/>
  <c r="U287" i="2"/>
  <c r="T287" i="2"/>
  <c r="X286" i="2"/>
  <c r="W286" i="2"/>
  <c r="V286" i="2"/>
  <c r="U286" i="2"/>
  <c r="T286" i="2"/>
  <c r="X285" i="2"/>
  <c r="W285" i="2"/>
  <c r="V285" i="2"/>
  <c r="U285" i="2"/>
  <c r="T285" i="2"/>
  <c r="X284" i="2"/>
  <c r="W284" i="2"/>
  <c r="V284" i="2"/>
  <c r="U284" i="2"/>
  <c r="T284" i="2"/>
  <c r="X283" i="2"/>
  <c r="W283" i="2"/>
  <c r="V283" i="2"/>
  <c r="U283" i="2"/>
  <c r="T283" i="2"/>
  <c r="X282" i="2"/>
  <c r="W282" i="2"/>
  <c r="V282" i="2"/>
  <c r="U282" i="2"/>
  <c r="T282" i="2"/>
  <c r="X281" i="2"/>
  <c r="W281" i="2"/>
  <c r="V281" i="2"/>
  <c r="U281" i="2"/>
  <c r="T281" i="2"/>
  <c r="X280" i="2"/>
  <c r="W280" i="2"/>
  <c r="V280" i="2"/>
  <c r="U280" i="2"/>
  <c r="T280" i="2"/>
  <c r="X279" i="2"/>
  <c r="W279" i="2"/>
  <c r="V279" i="2"/>
  <c r="U279" i="2"/>
  <c r="T279" i="2"/>
  <c r="X278" i="2"/>
  <c r="W278" i="2"/>
  <c r="V278" i="2"/>
  <c r="U278" i="2"/>
  <c r="T278" i="2"/>
  <c r="X277" i="2"/>
  <c r="W277" i="2"/>
  <c r="V277" i="2"/>
  <c r="U277" i="2"/>
  <c r="T277" i="2"/>
  <c r="X276" i="2"/>
  <c r="W276" i="2"/>
  <c r="V276" i="2"/>
  <c r="U276" i="2"/>
  <c r="T276" i="2"/>
  <c r="X275" i="2"/>
  <c r="W275" i="2"/>
  <c r="V275" i="2"/>
  <c r="U275" i="2"/>
  <c r="T275" i="2"/>
  <c r="X274" i="2"/>
  <c r="W274" i="2"/>
  <c r="V274" i="2"/>
  <c r="U274" i="2"/>
  <c r="T274" i="2"/>
  <c r="X273" i="2"/>
  <c r="W273" i="2"/>
  <c r="V273" i="2"/>
  <c r="U273" i="2"/>
  <c r="T273" i="2"/>
  <c r="X272" i="2"/>
  <c r="W272" i="2"/>
  <c r="V272" i="2"/>
  <c r="U272" i="2"/>
  <c r="T272" i="2"/>
  <c r="X271" i="2"/>
  <c r="W271" i="2"/>
  <c r="V271" i="2"/>
  <c r="U271" i="2"/>
  <c r="T271" i="2"/>
  <c r="X270" i="2"/>
  <c r="W270" i="2"/>
  <c r="V270" i="2"/>
  <c r="U270" i="2"/>
  <c r="T270" i="2"/>
  <c r="X269" i="2"/>
  <c r="W269" i="2"/>
  <c r="V269" i="2"/>
  <c r="U269" i="2"/>
  <c r="T269" i="2"/>
  <c r="X268" i="2"/>
  <c r="W268" i="2"/>
  <c r="V268" i="2"/>
  <c r="U268" i="2"/>
  <c r="T268" i="2"/>
  <c r="X267" i="2"/>
  <c r="W267" i="2"/>
  <c r="V267" i="2"/>
  <c r="U267" i="2"/>
  <c r="T267" i="2"/>
  <c r="X266" i="2"/>
  <c r="W266" i="2"/>
  <c r="V266" i="2"/>
  <c r="U266" i="2"/>
  <c r="T266" i="2"/>
  <c r="X265" i="2"/>
  <c r="W265" i="2"/>
  <c r="V265" i="2"/>
  <c r="U265" i="2"/>
  <c r="T265" i="2"/>
  <c r="X264" i="2"/>
  <c r="W264" i="2"/>
  <c r="V264" i="2"/>
  <c r="U264" i="2"/>
  <c r="T264" i="2"/>
  <c r="X263" i="2"/>
  <c r="W263" i="2"/>
  <c r="V263" i="2"/>
  <c r="U263" i="2"/>
  <c r="T263" i="2"/>
  <c r="X262" i="2"/>
  <c r="W262" i="2"/>
  <c r="V262" i="2"/>
  <c r="U262" i="2"/>
  <c r="T262" i="2"/>
  <c r="X261" i="2"/>
  <c r="W261" i="2"/>
  <c r="V261" i="2"/>
  <c r="U261" i="2"/>
  <c r="T261" i="2"/>
  <c r="X260" i="2"/>
  <c r="W260" i="2"/>
  <c r="V260" i="2"/>
  <c r="U260" i="2"/>
  <c r="T260" i="2"/>
  <c r="X259" i="2"/>
  <c r="W259" i="2"/>
  <c r="V259" i="2"/>
  <c r="U259" i="2"/>
  <c r="T259" i="2"/>
  <c r="X258" i="2"/>
  <c r="W258" i="2"/>
  <c r="V258" i="2"/>
  <c r="U258" i="2"/>
  <c r="T258" i="2"/>
  <c r="X257" i="2"/>
  <c r="W257" i="2"/>
  <c r="V257" i="2"/>
  <c r="U257" i="2"/>
  <c r="T257" i="2"/>
  <c r="X256" i="2"/>
  <c r="W256" i="2"/>
  <c r="V256" i="2"/>
  <c r="U256" i="2"/>
  <c r="T256" i="2"/>
  <c r="X255" i="2"/>
  <c r="W255" i="2"/>
  <c r="V255" i="2"/>
  <c r="U255" i="2"/>
  <c r="T255" i="2"/>
  <c r="X254" i="2"/>
  <c r="W254" i="2"/>
  <c r="V254" i="2"/>
  <c r="U254" i="2"/>
  <c r="T254" i="2"/>
  <c r="X253" i="2"/>
  <c r="W253" i="2"/>
  <c r="V253" i="2"/>
  <c r="U253" i="2"/>
  <c r="T253" i="2"/>
  <c r="X252" i="2"/>
  <c r="W252" i="2"/>
  <c r="V252" i="2"/>
  <c r="U252" i="2"/>
  <c r="T252" i="2"/>
  <c r="X251" i="2"/>
  <c r="W251" i="2"/>
  <c r="V251" i="2"/>
  <c r="U251" i="2"/>
  <c r="T251" i="2"/>
  <c r="X250" i="2"/>
  <c r="W250" i="2"/>
  <c r="V250" i="2"/>
  <c r="U250" i="2"/>
  <c r="T250" i="2"/>
  <c r="X249" i="2"/>
  <c r="W249" i="2"/>
  <c r="V249" i="2"/>
  <c r="U249" i="2"/>
  <c r="T249" i="2"/>
  <c r="X248" i="2"/>
  <c r="W248" i="2"/>
  <c r="V248" i="2"/>
  <c r="U248" i="2"/>
  <c r="T248" i="2"/>
  <c r="X247" i="2"/>
  <c r="W247" i="2"/>
  <c r="V247" i="2"/>
  <c r="U247" i="2"/>
  <c r="T247" i="2"/>
  <c r="X246" i="2"/>
  <c r="W246" i="2"/>
  <c r="V246" i="2"/>
  <c r="U246" i="2"/>
  <c r="T246" i="2"/>
  <c r="X245" i="2"/>
  <c r="W245" i="2"/>
  <c r="V245" i="2"/>
  <c r="U245" i="2"/>
  <c r="T245" i="2"/>
  <c r="X244" i="2"/>
  <c r="W244" i="2"/>
  <c r="V244" i="2"/>
  <c r="U244" i="2"/>
  <c r="T244" i="2"/>
  <c r="X243" i="2"/>
  <c r="W243" i="2"/>
  <c r="V243" i="2"/>
  <c r="U243" i="2"/>
  <c r="T243" i="2"/>
  <c r="X242" i="2"/>
  <c r="W242" i="2"/>
  <c r="V242" i="2"/>
  <c r="U242" i="2"/>
  <c r="T242" i="2"/>
  <c r="X241" i="2"/>
  <c r="W241" i="2"/>
  <c r="V241" i="2"/>
  <c r="U241" i="2"/>
  <c r="T241" i="2"/>
  <c r="X240" i="2"/>
  <c r="W240" i="2"/>
  <c r="V240" i="2"/>
  <c r="U240" i="2"/>
  <c r="T240" i="2"/>
  <c r="X239" i="2"/>
  <c r="W239" i="2"/>
  <c r="V239" i="2"/>
  <c r="U239" i="2"/>
  <c r="T239" i="2"/>
  <c r="X238" i="2"/>
  <c r="W238" i="2"/>
  <c r="V238" i="2"/>
  <c r="U238" i="2"/>
  <c r="T238" i="2"/>
  <c r="X237" i="2"/>
  <c r="W237" i="2"/>
  <c r="V237" i="2"/>
  <c r="U237" i="2"/>
  <c r="T237" i="2"/>
  <c r="X236" i="2"/>
  <c r="W236" i="2"/>
  <c r="V236" i="2"/>
  <c r="U236" i="2"/>
  <c r="T236" i="2"/>
  <c r="X235" i="2"/>
  <c r="W235" i="2"/>
  <c r="V235" i="2"/>
  <c r="U235" i="2"/>
  <c r="T235" i="2"/>
  <c r="X234" i="2"/>
  <c r="W234" i="2"/>
  <c r="V234" i="2"/>
  <c r="U234" i="2"/>
  <c r="T234" i="2"/>
  <c r="X233" i="2"/>
  <c r="W233" i="2"/>
  <c r="V233" i="2"/>
  <c r="U233" i="2"/>
  <c r="T233" i="2"/>
  <c r="X232" i="2"/>
  <c r="W232" i="2"/>
  <c r="V232" i="2"/>
  <c r="U232" i="2"/>
  <c r="T232" i="2"/>
  <c r="X231" i="2"/>
  <c r="W231" i="2"/>
  <c r="V231" i="2"/>
  <c r="U231" i="2"/>
  <c r="T231" i="2"/>
  <c r="X230" i="2"/>
  <c r="W230" i="2"/>
  <c r="V230" i="2"/>
  <c r="U230" i="2"/>
  <c r="T230" i="2"/>
  <c r="X229" i="2"/>
  <c r="W229" i="2"/>
  <c r="V229" i="2"/>
  <c r="U229" i="2"/>
  <c r="T229" i="2"/>
  <c r="X228" i="2"/>
  <c r="W228" i="2"/>
  <c r="V228" i="2"/>
  <c r="U228" i="2"/>
  <c r="T228" i="2"/>
  <c r="X227" i="2"/>
  <c r="W227" i="2"/>
  <c r="V227" i="2"/>
  <c r="U227" i="2"/>
  <c r="T227" i="2"/>
  <c r="X226" i="2"/>
  <c r="W226" i="2"/>
  <c r="V226" i="2"/>
  <c r="U226" i="2"/>
  <c r="T226" i="2"/>
  <c r="X225" i="2"/>
  <c r="W225" i="2"/>
  <c r="V225" i="2"/>
  <c r="U225" i="2"/>
  <c r="T225" i="2"/>
  <c r="X224" i="2"/>
  <c r="W224" i="2"/>
  <c r="V224" i="2"/>
  <c r="U224" i="2"/>
  <c r="T224" i="2"/>
  <c r="X223" i="2"/>
  <c r="W223" i="2"/>
  <c r="V223" i="2"/>
  <c r="U223" i="2"/>
  <c r="T223" i="2"/>
  <c r="X222" i="2"/>
  <c r="W222" i="2"/>
  <c r="V222" i="2"/>
  <c r="U222" i="2"/>
  <c r="T222" i="2"/>
  <c r="X221" i="2"/>
  <c r="W221" i="2"/>
  <c r="V221" i="2"/>
  <c r="U221" i="2"/>
  <c r="T221" i="2"/>
  <c r="X220" i="2"/>
  <c r="W220" i="2"/>
  <c r="V220" i="2"/>
  <c r="U220" i="2"/>
  <c r="T220" i="2"/>
  <c r="X219" i="2"/>
  <c r="W219" i="2"/>
  <c r="V219" i="2"/>
  <c r="U219" i="2"/>
  <c r="T219" i="2"/>
  <c r="X218" i="2"/>
  <c r="W218" i="2"/>
  <c r="V218" i="2"/>
  <c r="U218" i="2"/>
  <c r="T218" i="2"/>
  <c r="X217" i="2"/>
  <c r="W217" i="2"/>
  <c r="V217" i="2"/>
  <c r="U217" i="2"/>
  <c r="T217" i="2"/>
  <c r="X216" i="2"/>
  <c r="W216" i="2"/>
  <c r="V216" i="2"/>
  <c r="U216" i="2"/>
  <c r="T216" i="2"/>
  <c r="X215" i="2"/>
  <c r="W215" i="2"/>
  <c r="V215" i="2"/>
  <c r="U215" i="2"/>
  <c r="T215" i="2"/>
  <c r="X214" i="2"/>
  <c r="W214" i="2"/>
  <c r="V214" i="2"/>
  <c r="U214" i="2"/>
  <c r="T214" i="2"/>
  <c r="X213" i="2"/>
  <c r="W213" i="2"/>
  <c r="V213" i="2"/>
  <c r="U213" i="2"/>
  <c r="T213" i="2"/>
  <c r="X212" i="2"/>
  <c r="W212" i="2"/>
  <c r="V212" i="2"/>
  <c r="U212" i="2"/>
  <c r="T212" i="2"/>
  <c r="X211" i="2"/>
  <c r="W211" i="2"/>
  <c r="V211" i="2"/>
  <c r="U211" i="2"/>
  <c r="T211" i="2"/>
  <c r="X210" i="2"/>
  <c r="W210" i="2"/>
  <c r="V210" i="2"/>
  <c r="U210" i="2"/>
  <c r="T210" i="2"/>
  <c r="X209" i="2"/>
  <c r="W209" i="2"/>
  <c r="V209" i="2"/>
  <c r="U209" i="2"/>
  <c r="T209" i="2"/>
  <c r="X208" i="2"/>
  <c r="W208" i="2"/>
  <c r="V208" i="2"/>
  <c r="U208" i="2"/>
  <c r="T208" i="2"/>
  <c r="X207" i="2"/>
  <c r="W207" i="2"/>
  <c r="V207" i="2"/>
  <c r="U207" i="2"/>
  <c r="T207" i="2"/>
  <c r="X206" i="2"/>
  <c r="W206" i="2"/>
  <c r="V206" i="2"/>
  <c r="U206" i="2"/>
  <c r="T206" i="2"/>
  <c r="X205" i="2"/>
  <c r="W205" i="2"/>
  <c r="V205" i="2"/>
  <c r="U205" i="2"/>
  <c r="T205" i="2"/>
  <c r="X204" i="2"/>
  <c r="W204" i="2"/>
  <c r="V204" i="2"/>
  <c r="U204" i="2"/>
  <c r="T204" i="2"/>
  <c r="X203" i="2"/>
  <c r="W203" i="2"/>
  <c r="V203" i="2"/>
  <c r="U203" i="2"/>
  <c r="T203" i="2"/>
  <c r="X202" i="2"/>
  <c r="W202" i="2"/>
  <c r="V202" i="2"/>
  <c r="U202" i="2"/>
  <c r="T202" i="2"/>
  <c r="X201" i="2"/>
  <c r="W201" i="2"/>
  <c r="V201" i="2"/>
  <c r="U201" i="2"/>
  <c r="T201" i="2"/>
  <c r="X200" i="2"/>
  <c r="W200" i="2"/>
  <c r="V200" i="2"/>
  <c r="U200" i="2"/>
  <c r="T200" i="2"/>
  <c r="X199" i="2"/>
  <c r="W199" i="2"/>
  <c r="V199" i="2"/>
  <c r="U199" i="2"/>
  <c r="T199" i="2"/>
  <c r="X198" i="2"/>
  <c r="W198" i="2"/>
  <c r="V198" i="2"/>
  <c r="U198" i="2"/>
  <c r="T198" i="2"/>
  <c r="X197" i="2"/>
  <c r="W197" i="2"/>
  <c r="V197" i="2"/>
  <c r="U197" i="2"/>
  <c r="T197" i="2"/>
  <c r="X196" i="2"/>
  <c r="W196" i="2"/>
  <c r="V196" i="2"/>
  <c r="U196" i="2"/>
  <c r="T196" i="2"/>
  <c r="X195" i="2"/>
  <c r="W195" i="2"/>
  <c r="V195" i="2"/>
  <c r="U195" i="2"/>
  <c r="T195" i="2"/>
  <c r="X194" i="2"/>
  <c r="W194" i="2"/>
  <c r="V194" i="2"/>
  <c r="U194" i="2"/>
  <c r="T194" i="2"/>
  <c r="X193" i="2"/>
  <c r="W193" i="2"/>
  <c r="V193" i="2"/>
  <c r="U193" i="2"/>
  <c r="T193" i="2"/>
  <c r="X192" i="2"/>
  <c r="W192" i="2"/>
  <c r="V192" i="2"/>
  <c r="U192" i="2"/>
  <c r="T192" i="2"/>
  <c r="X191" i="2"/>
  <c r="W191" i="2"/>
  <c r="V191" i="2"/>
  <c r="U191" i="2"/>
  <c r="T191" i="2"/>
  <c r="X190" i="2"/>
  <c r="W190" i="2"/>
  <c r="V190" i="2"/>
  <c r="U190" i="2"/>
  <c r="T190" i="2"/>
  <c r="X189" i="2"/>
  <c r="W189" i="2"/>
  <c r="V189" i="2"/>
  <c r="U189" i="2"/>
  <c r="T189" i="2"/>
  <c r="X188" i="2"/>
  <c r="W188" i="2"/>
  <c r="V188" i="2"/>
  <c r="U188" i="2"/>
  <c r="T188" i="2"/>
  <c r="X187" i="2"/>
  <c r="W187" i="2"/>
  <c r="V187" i="2"/>
  <c r="U187" i="2"/>
  <c r="T187" i="2"/>
  <c r="X186" i="2"/>
  <c r="W186" i="2"/>
  <c r="V186" i="2"/>
  <c r="U186" i="2"/>
  <c r="T186" i="2"/>
  <c r="X185" i="2"/>
  <c r="W185" i="2"/>
  <c r="V185" i="2"/>
  <c r="U185" i="2"/>
  <c r="T185" i="2"/>
  <c r="X184" i="2"/>
  <c r="W184" i="2"/>
  <c r="V184" i="2"/>
  <c r="U184" i="2"/>
  <c r="T184" i="2"/>
  <c r="X183" i="2"/>
  <c r="W183" i="2"/>
  <c r="V183" i="2"/>
  <c r="U183" i="2"/>
  <c r="T183" i="2"/>
  <c r="X182" i="2"/>
  <c r="W182" i="2"/>
  <c r="V182" i="2"/>
  <c r="U182" i="2"/>
  <c r="T182" i="2"/>
  <c r="X181" i="2"/>
  <c r="W181" i="2"/>
  <c r="V181" i="2"/>
  <c r="U181" i="2"/>
  <c r="T181" i="2"/>
  <c r="X180" i="2"/>
  <c r="W180" i="2"/>
  <c r="V180" i="2"/>
  <c r="U180" i="2"/>
  <c r="T180" i="2"/>
  <c r="X179" i="2"/>
  <c r="W179" i="2"/>
  <c r="V179" i="2"/>
  <c r="U179" i="2"/>
  <c r="T179" i="2"/>
  <c r="X178" i="2"/>
  <c r="W178" i="2"/>
  <c r="V178" i="2"/>
  <c r="U178" i="2"/>
  <c r="T178" i="2"/>
  <c r="X177" i="2"/>
  <c r="W177" i="2"/>
  <c r="V177" i="2"/>
  <c r="U177" i="2"/>
  <c r="T177" i="2"/>
  <c r="X176" i="2"/>
  <c r="W176" i="2"/>
  <c r="V176" i="2"/>
  <c r="U176" i="2"/>
  <c r="T176" i="2"/>
  <c r="X175" i="2"/>
  <c r="W175" i="2"/>
  <c r="V175" i="2"/>
  <c r="U175" i="2"/>
  <c r="T175" i="2"/>
  <c r="X174" i="2"/>
  <c r="W174" i="2"/>
  <c r="V174" i="2"/>
  <c r="U174" i="2"/>
  <c r="T174" i="2"/>
  <c r="X173" i="2"/>
  <c r="W173" i="2"/>
  <c r="V173" i="2"/>
  <c r="U173" i="2"/>
  <c r="T173" i="2"/>
  <c r="X172" i="2"/>
  <c r="W172" i="2"/>
  <c r="V172" i="2"/>
  <c r="U172" i="2"/>
  <c r="T172" i="2"/>
  <c r="X171" i="2"/>
  <c r="W171" i="2"/>
  <c r="V171" i="2"/>
  <c r="U171" i="2"/>
  <c r="T171" i="2"/>
  <c r="X170" i="2"/>
  <c r="W170" i="2"/>
  <c r="V170" i="2"/>
  <c r="U170" i="2"/>
  <c r="T170" i="2"/>
  <c r="X169" i="2"/>
  <c r="W169" i="2"/>
  <c r="V169" i="2"/>
  <c r="U169" i="2"/>
  <c r="T169" i="2"/>
  <c r="X168" i="2"/>
  <c r="W168" i="2"/>
  <c r="V168" i="2"/>
  <c r="U168" i="2"/>
  <c r="T168" i="2"/>
  <c r="X167" i="2"/>
  <c r="W167" i="2"/>
  <c r="V167" i="2"/>
  <c r="U167" i="2"/>
  <c r="T167" i="2"/>
  <c r="X166" i="2"/>
  <c r="W166" i="2"/>
  <c r="V166" i="2"/>
  <c r="U166" i="2"/>
  <c r="T166" i="2"/>
  <c r="X165" i="2"/>
  <c r="W165" i="2"/>
  <c r="V165" i="2"/>
  <c r="U165" i="2"/>
  <c r="T165" i="2"/>
  <c r="X164" i="2"/>
  <c r="W164" i="2"/>
  <c r="V164" i="2"/>
  <c r="U164" i="2"/>
  <c r="T164" i="2"/>
  <c r="X163" i="2"/>
  <c r="W163" i="2"/>
  <c r="V163" i="2"/>
  <c r="U163" i="2"/>
  <c r="T163" i="2"/>
  <c r="X162" i="2"/>
  <c r="W162" i="2"/>
  <c r="V162" i="2"/>
  <c r="U162" i="2"/>
  <c r="T162" i="2"/>
  <c r="X161" i="2"/>
  <c r="W161" i="2"/>
  <c r="V161" i="2"/>
  <c r="U161" i="2"/>
  <c r="T161" i="2"/>
  <c r="X160" i="2"/>
  <c r="W160" i="2"/>
  <c r="V160" i="2"/>
  <c r="U160" i="2"/>
  <c r="T160" i="2"/>
  <c r="X159" i="2"/>
  <c r="W159" i="2"/>
  <c r="V159" i="2"/>
  <c r="U159" i="2"/>
  <c r="T159" i="2"/>
  <c r="X158" i="2"/>
  <c r="W158" i="2"/>
  <c r="V158" i="2"/>
  <c r="U158" i="2"/>
  <c r="T158" i="2"/>
  <c r="X157" i="2"/>
  <c r="W157" i="2"/>
  <c r="V157" i="2"/>
  <c r="U157" i="2"/>
  <c r="T157" i="2"/>
  <c r="X156" i="2"/>
  <c r="W156" i="2"/>
  <c r="V156" i="2"/>
  <c r="U156" i="2"/>
  <c r="T156" i="2"/>
  <c r="X155" i="2"/>
  <c r="W155" i="2"/>
  <c r="V155" i="2"/>
  <c r="U155" i="2"/>
  <c r="T155" i="2"/>
  <c r="X154" i="2"/>
  <c r="W154" i="2"/>
  <c r="V154" i="2"/>
  <c r="U154" i="2"/>
  <c r="T154" i="2"/>
  <c r="X153" i="2"/>
  <c r="W153" i="2"/>
  <c r="V153" i="2"/>
  <c r="U153" i="2"/>
  <c r="T153" i="2"/>
  <c r="X152" i="2"/>
  <c r="W152" i="2"/>
  <c r="V152" i="2"/>
  <c r="U152" i="2"/>
  <c r="T152" i="2"/>
  <c r="X151" i="2"/>
  <c r="W151" i="2"/>
  <c r="V151" i="2"/>
  <c r="U151" i="2"/>
  <c r="T151" i="2"/>
  <c r="X150" i="2"/>
  <c r="W150" i="2"/>
  <c r="V150" i="2"/>
  <c r="U150" i="2"/>
  <c r="T150" i="2"/>
  <c r="X149" i="2"/>
  <c r="W149" i="2"/>
  <c r="V149" i="2"/>
  <c r="U149" i="2"/>
  <c r="T149" i="2"/>
  <c r="X148" i="2"/>
  <c r="W148" i="2"/>
  <c r="V148" i="2"/>
  <c r="U148" i="2"/>
  <c r="T148" i="2"/>
  <c r="X147" i="2"/>
  <c r="W147" i="2"/>
  <c r="V147" i="2"/>
  <c r="U147" i="2"/>
  <c r="T147" i="2"/>
  <c r="X146" i="2"/>
  <c r="W146" i="2"/>
  <c r="V146" i="2"/>
  <c r="U146" i="2"/>
  <c r="T146" i="2"/>
  <c r="X145" i="2"/>
  <c r="W145" i="2"/>
  <c r="V145" i="2"/>
  <c r="U145" i="2"/>
  <c r="T145" i="2"/>
  <c r="X144" i="2"/>
  <c r="W144" i="2"/>
  <c r="V144" i="2"/>
  <c r="U144" i="2"/>
  <c r="T144" i="2"/>
  <c r="X143" i="2"/>
  <c r="W143" i="2"/>
  <c r="V143" i="2"/>
  <c r="U143" i="2"/>
  <c r="T143" i="2"/>
  <c r="X142" i="2"/>
  <c r="W142" i="2"/>
  <c r="V142" i="2"/>
  <c r="U142" i="2"/>
  <c r="T142" i="2"/>
  <c r="X141" i="2"/>
  <c r="W141" i="2"/>
  <c r="V141" i="2"/>
  <c r="U141" i="2"/>
  <c r="T141" i="2"/>
  <c r="X140" i="2"/>
  <c r="W140" i="2"/>
  <c r="V140" i="2"/>
  <c r="U140" i="2"/>
  <c r="T140" i="2"/>
  <c r="X139" i="2"/>
  <c r="W139" i="2"/>
  <c r="V139" i="2"/>
  <c r="U139" i="2"/>
  <c r="T139" i="2"/>
  <c r="X138" i="2"/>
  <c r="W138" i="2"/>
  <c r="V138" i="2"/>
  <c r="U138" i="2"/>
  <c r="T138" i="2"/>
  <c r="X137" i="2"/>
  <c r="W137" i="2"/>
  <c r="V137" i="2"/>
  <c r="U137" i="2"/>
  <c r="T137" i="2"/>
  <c r="X136" i="2"/>
  <c r="W136" i="2"/>
  <c r="V136" i="2"/>
  <c r="U136" i="2"/>
  <c r="T136" i="2"/>
  <c r="X135" i="2"/>
  <c r="W135" i="2"/>
  <c r="V135" i="2"/>
  <c r="U135" i="2"/>
  <c r="T135" i="2"/>
  <c r="X134" i="2"/>
  <c r="W134" i="2"/>
  <c r="V134" i="2"/>
  <c r="U134" i="2"/>
  <c r="T134" i="2"/>
  <c r="X133" i="2"/>
  <c r="W133" i="2"/>
  <c r="V133" i="2"/>
  <c r="U133" i="2"/>
  <c r="T133" i="2"/>
  <c r="X132" i="2"/>
  <c r="W132" i="2"/>
  <c r="V132" i="2"/>
  <c r="U132" i="2"/>
  <c r="T132" i="2"/>
  <c r="X131" i="2"/>
  <c r="W131" i="2"/>
  <c r="V131" i="2"/>
  <c r="U131" i="2"/>
  <c r="T131" i="2"/>
  <c r="X130" i="2"/>
  <c r="W130" i="2"/>
  <c r="V130" i="2"/>
  <c r="U130" i="2"/>
  <c r="T130" i="2"/>
  <c r="X129" i="2"/>
  <c r="W129" i="2"/>
  <c r="V129" i="2"/>
  <c r="U129" i="2"/>
  <c r="T129" i="2"/>
  <c r="X128" i="2"/>
  <c r="W128" i="2"/>
  <c r="V128" i="2"/>
  <c r="U128" i="2"/>
  <c r="T128" i="2"/>
  <c r="X127" i="2"/>
  <c r="W127" i="2"/>
  <c r="V127" i="2"/>
  <c r="U127" i="2"/>
  <c r="T127" i="2"/>
  <c r="X126" i="2"/>
  <c r="W126" i="2"/>
  <c r="V126" i="2"/>
  <c r="U126" i="2"/>
  <c r="T126" i="2"/>
  <c r="X125" i="2"/>
  <c r="W125" i="2"/>
  <c r="V125" i="2"/>
  <c r="U125" i="2"/>
  <c r="T125" i="2"/>
  <c r="X124" i="2"/>
  <c r="W124" i="2"/>
  <c r="V124" i="2"/>
  <c r="U124" i="2"/>
  <c r="T124" i="2"/>
  <c r="X123" i="2"/>
  <c r="W123" i="2"/>
  <c r="V123" i="2"/>
  <c r="U123" i="2"/>
  <c r="T123" i="2"/>
  <c r="X122" i="2"/>
  <c r="W122" i="2"/>
  <c r="V122" i="2"/>
  <c r="U122" i="2"/>
  <c r="T122" i="2"/>
  <c r="X121" i="2"/>
  <c r="W121" i="2"/>
  <c r="V121" i="2"/>
  <c r="U121" i="2"/>
  <c r="T121" i="2"/>
  <c r="X120" i="2"/>
  <c r="W120" i="2"/>
  <c r="V120" i="2"/>
  <c r="U120" i="2"/>
  <c r="T120" i="2"/>
  <c r="X119" i="2"/>
  <c r="W119" i="2"/>
  <c r="V119" i="2"/>
  <c r="U119" i="2"/>
  <c r="T119" i="2"/>
  <c r="X118" i="2"/>
  <c r="W118" i="2"/>
  <c r="V118" i="2"/>
  <c r="U118" i="2"/>
  <c r="T118" i="2"/>
  <c r="X117" i="2"/>
  <c r="W117" i="2"/>
  <c r="V117" i="2"/>
  <c r="U117" i="2"/>
  <c r="T117" i="2"/>
  <c r="X116" i="2"/>
  <c r="W116" i="2"/>
  <c r="V116" i="2"/>
  <c r="U116" i="2"/>
  <c r="T116" i="2"/>
  <c r="X115" i="2"/>
  <c r="W115" i="2"/>
  <c r="V115" i="2"/>
  <c r="U115" i="2"/>
  <c r="T115" i="2"/>
  <c r="X114" i="2"/>
  <c r="W114" i="2"/>
  <c r="V114" i="2"/>
  <c r="U114" i="2"/>
  <c r="T114" i="2"/>
  <c r="X113" i="2"/>
  <c r="W113" i="2"/>
  <c r="V113" i="2"/>
  <c r="U113" i="2"/>
  <c r="T113" i="2"/>
  <c r="X112" i="2"/>
  <c r="W112" i="2"/>
  <c r="V112" i="2"/>
  <c r="U112" i="2"/>
  <c r="T112" i="2"/>
  <c r="X111" i="2"/>
  <c r="W111" i="2"/>
  <c r="V111" i="2"/>
  <c r="U111" i="2"/>
  <c r="T111" i="2"/>
  <c r="X110" i="2"/>
  <c r="W110" i="2"/>
  <c r="V110" i="2"/>
  <c r="U110" i="2"/>
  <c r="T110" i="2"/>
  <c r="X109" i="2"/>
  <c r="W109" i="2"/>
  <c r="V109" i="2"/>
  <c r="U109" i="2"/>
  <c r="T109" i="2"/>
  <c r="X108" i="2"/>
  <c r="W108" i="2"/>
  <c r="V108" i="2"/>
  <c r="U108" i="2"/>
  <c r="T108" i="2"/>
  <c r="X107" i="2"/>
  <c r="W107" i="2"/>
  <c r="V107" i="2"/>
  <c r="U107" i="2"/>
  <c r="T107" i="2"/>
  <c r="X106" i="2"/>
  <c r="W106" i="2"/>
  <c r="V106" i="2"/>
  <c r="U106" i="2"/>
  <c r="T106" i="2"/>
  <c r="X105" i="2"/>
  <c r="W105" i="2"/>
  <c r="V105" i="2"/>
  <c r="U105" i="2"/>
  <c r="T105" i="2"/>
  <c r="X104" i="2"/>
  <c r="W104" i="2"/>
  <c r="V104" i="2"/>
  <c r="U104" i="2"/>
  <c r="T104" i="2"/>
  <c r="X103" i="2"/>
  <c r="W103" i="2"/>
  <c r="V103" i="2"/>
  <c r="U103" i="2"/>
  <c r="T103" i="2"/>
  <c r="X102" i="2"/>
  <c r="W102" i="2"/>
  <c r="V102" i="2"/>
  <c r="U102" i="2"/>
  <c r="T102" i="2"/>
  <c r="X101" i="2"/>
  <c r="W101" i="2"/>
  <c r="V101" i="2"/>
  <c r="U101" i="2"/>
  <c r="T101" i="2"/>
  <c r="X100" i="2"/>
  <c r="W100" i="2"/>
  <c r="V100" i="2"/>
  <c r="U100" i="2"/>
  <c r="T100" i="2"/>
  <c r="X99" i="2"/>
  <c r="W99" i="2"/>
  <c r="V99" i="2"/>
  <c r="U99" i="2"/>
  <c r="T99" i="2"/>
  <c r="X98" i="2"/>
  <c r="W98" i="2"/>
  <c r="V98" i="2"/>
  <c r="U98" i="2"/>
  <c r="T98" i="2"/>
  <c r="X97" i="2"/>
  <c r="W97" i="2"/>
  <c r="V97" i="2"/>
  <c r="U97" i="2"/>
  <c r="T97" i="2"/>
  <c r="X96" i="2"/>
  <c r="W96" i="2"/>
  <c r="V96" i="2"/>
  <c r="U96" i="2"/>
  <c r="T96" i="2"/>
  <c r="X95" i="2"/>
  <c r="W95" i="2"/>
  <c r="V95" i="2"/>
  <c r="U95" i="2"/>
  <c r="T95" i="2"/>
  <c r="X94" i="2"/>
  <c r="W94" i="2"/>
  <c r="V94" i="2"/>
  <c r="U94" i="2"/>
  <c r="T94" i="2"/>
  <c r="X93" i="2"/>
  <c r="W93" i="2"/>
  <c r="V93" i="2"/>
  <c r="U93" i="2"/>
  <c r="T93" i="2"/>
  <c r="X92" i="2"/>
  <c r="W92" i="2"/>
  <c r="V92" i="2"/>
  <c r="U92" i="2"/>
  <c r="T92" i="2"/>
  <c r="X91" i="2"/>
  <c r="W91" i="2"/>
  <c r="V91" i="2"/>
  <c r="U91" i="2"/>
  <c r="T91" i="2"/>
  <c r="X90" i="2"/>
  <c r="W90" i="2"/>
  <c r="V90" i="2"/>
  <c r="U90" i="2"/>
  <c r="T90" i="2"/>
  <c r="X89" i="2"/>
  <c r="W89" i="2"/>
  <c r="V89" i="2"/>
  <c r="U89" i="2"/>
  <c r="T89" i="2"/>
  <c r="X88" i="2"/>
  <c r="W88" i="2"/>
  <c r="V88" i="2"/>
  <c r="U88" i="2"/>
  <c r="T88" i="2"/>
  <c r="X87" i="2"/>
  <c r="W87" i="2"/>
  <c r="V87" i="2"/>
  <c r="U87" i="2"/>
  <c r="T87" i="2"/>
  <c r="X86" i="2"/>
  <c r="W86" i="2"/>
  <c r="V86" i="2"/>
  <c r="U86" i="2"/>
  <c r="T86" i="2"/>
  <c r="X85" i="2"/>
  <c r="W85" i="2"/>
  <c r="V85" i="2"/>
  <c r="U85" i="2"/>
  <c r="T85" i="2"/>
  <c r="X84" i="2"/>
  <c r="W84" i="2"/>
  <c r="V84" i="2"/>
  <c r="U84" i="2"/>
  <c r="T84" i="2"/>
  <c r="X83" i="2"/>
  <c r="W83" i="2"/>
  <c r="V83" i="2"/>
  <c r="U83" i="2"/>
  <c r="T83" i="2"/>
  <c r="X82" i="2"/>
  <c r="W82" i="2"/>
  <c r="V82" i="2"/>
  <c r="U82" i="2"/>
  <c r="T82" i="2"/>
  <c r="X81" i="2"/>
  <c r="W81" i="2"/>
  <c r="V81" i="2"/>
  <c r="U81" i="2"/>
  <c r="T81" i="2"/>
  <c r="X80" i="2"/>
  <c r="W80" i="2"/>
  <c r="V80" i="2"/>
  <c r="U80" i="2"/>
  <c r="T80" i="2"/>
  <c r="X79" i="2"/>
  <c r="W79" i="2"/>
  <c r="V79" i="2"/>
  <c r="U79" i="2"/>
  <c r="T79" i="2"/>
  <c r="X78" i="2"/>
  <c r="W78" i="2"/>
  <c r="V78" i="2"/>
  <c r="U78" i="2"/>
  <c r="T78" i="2"/>
  <c r="X77" i="2"/>
  <c r="W77" i="2"/>
  <c r="V77" i="2"/>
  <c r="U77" i="2"/>
  <c r="T77" i="2"/>
  <c r="X76" i="2"/>
  <c r="W76" i="2"/>
  <c r="V76" i="2"/>
  <c r="U76" i="2"/>
  <c r="T76" i="2"/>
  <c r="X75" i="2"/>
  <c r="W75" i="2"/>
  <c r="V75" i="2"/>
  <c r="U75" i="2"/>
  <c r="T75" i="2"/>
  <c r="X74" i="2"/>
  <c r="W74" i="2"/>
  <c r="V74" i="2"/>
  <c r="U74" i="2"/>
  <c r="T74" i="2"/>
  <c r="X73" i="2"/>
  <c r="W73" i="2"/>
  <c r="V73" i="2"/>
  <c r="U73" i="2"/>
  <c r="T73" i="2"/>
  <c r="X72" i="2"/>
  <c r="W72" i="2"/>
  <c r="V72" i="2"/>
  <c r="U72" i="2"/>
  <c r="T72" i="2"/>
  <c r="X71" i="2"/>
  <c r="W71" i="2"/>
  <c r="V71" i="2"/>
  <c r="U71" i="2"/>
  <c r="T71" i="2"/>
  <c r="X70" i="2"/>
  <c r="W70" i="2"/>
  <c r="V70" i="2"/>
  <c r="U70" i="2"/>
  <c r="T70" i="2"/>
  <c r="X69" i="2"/>
  <c r="W69" i="2"/>
  <c r="V69" i="2"/>
  <c r="U69" i="2"/>
  <c r="T69" i="2"/>
  <c r="X68" i="2"/>
  <c r="W68" i="2"/>
  <c r="V68" i="2"/>
  <c r="U68" i="2"/>
  <c r="T68" i="2"/>
  <c r="X67" i="2"/>
  <c r="W67" i="2"/>
  <c r="V67" i="2"/>
  <c r="U67" i="2"/>
  <c r="T67" i="2"/>
  <c r="X66" i="2"/>
  <c r="W66" i="2"/>
  <c r="V66" i="2"/>
  <c r="U66" i="2"/>
  <c r="T66" i="2"/>
  <c r="X65" i="2"/>
  <c r="W65" i="2"/>
  <c r="V65" i="2"/>
  <c r="U65" i="2"/>
  <c r="T65" i="2"/>
  <c r="X64" i="2"/>
  <c r="W64" i="2"/>
  <c r="V64" i="2"/>
  <c r="U64" i="2"/>
  <c r="T64" i="2"/>
  <c r="X63" i="2"/>
  <c r="W63" i="2"/>
  <c r="V63" i="2"/>
  <c r="U63" i="2"/>
  <c r="T63" i="2"/>
  <c r="X62" i="2"/>
  <c r="W62" i="2"/>
  <c r="V62" i="2"/>
  <c r="U62" i="2"/>
  <c r="T62" i="2"/>
  <c r="X61" i="2"/>
  <c r="W61" i="2"/>
  <c r="V61" i="2"/>
  <c r="U61" i="2"/>
  <c r="T61" i="2"/>
  <c r="X60" i="2"/>
  <c r="W60" i="2"/>
  <c r="V60" i="2"/>
  <c r="U60" i="2"/>
  <c r="T60" i="2"/>
  <c r="X59" i="2"/>
  <c r="W59" i="2"/>
  <c r="V59" i="2"/>
  <c r="U59" i="2"/>
  <c r="T59" i="2"/>
  <c r="X58" i="2"/>
  <c r="W58" i="2"/>
  <c r="V58" i="2"/>
  <c r="U58" i="2"/>
  <c r="T58" i="2"/>
  <c r="X57" i="2"/>
  <c r="W57" i="2"/>
  <c r="V57" i="2"/>
  <c r="U57" i="2"/>
  <c r="T57" i="2"/>
  <c r="X56" i="2"/>
  <c r="W56" i="2"/>
  <c r="V56" i="2"/>
  <c r="U56" i="2"/>
  <c r="T56" i="2"/>
  <c r="X55" i="2"/>
  <c r="W55" i="2"/>
  <c r="V55" i="2"/>
  <c r="U55" i="2"/>
  <c r="T55" i="2"/>
  <c r="X54" i="2"/>
  <c r="W54" i="2"/>
  <c r="V54" i="2"/>
  <c r="U54" i="2"/>
  <c r="T54" i="2"/>
  <c r="X53" i="2"/>
  <c r="W53" i="2"/>
  <c r="V53" i="2"/>
  <c r="U53" i="2"/>
  <c r="T53" i="2"/>
  <c r="X52" i="2"/>
  <c r="W52" i="2"/>
  <c r="V52" i="2"/>
  <c r="U52" i="2"/>
  <c r="T52" i="2"/>
  <c r="X51" i="2"/>
  <c r="W51" i="2"/>
  <c r="V51" i="2"/>
  <c r="U51" i="2"/>
  <c r="T51" i="2"/>
  <c r="X50" i="2"/>
  <c r="W50" i="2"/>
  <c r="V50" i="2"/>
  <c r="U50" i="2"/>
  <c r="T50" i="2"/>
  <c r="X49" i="2"/>
  <c r="W49" i="2"/>
  <c r="V49" i="2"/>
  <c r="U49" i="2"/>
  <c r="T49" i="2"/>
  <c r="X48" i="2"/>
  <c r="W48" i="2"/>
  <c r="V48" i="2"/>
  <c r="U48" i="2"/>
  <c r="T48" i="2"/>
  <c r="X47" i="2"/>
  <c r="W47" i="2"/>
  <c r="V47" i="2"/>
  <c r="U47" i="2"/>
  <c r="T47" i="2"/>
  <c r="X46" i="2"/>
  <c r="W46" i="2"/>
  <c r="V46" i="2"/>
  <c r="U46" i="2"/>
  <c r="T46" i="2"/>
  <c r="X45" i="2"/>
  <c r="W45" i="2"/>
  <c r="V45" i="2"/>
  <c r="U45" i="2"/>
  <c r="T45" i="2"/>
  <c r="X44" i="2"/>
  <c r="W44" i="2"/>
  <c r="V44" i="2"/>
  <c r="U44" i="2"/>
  <c r="T44" i="2"/>
  <c r="X43" i="2"/>
  <c r="W43" i="2"/>
  <c r="V43" i="2"/>
  <c r="U43" i="2"/>
  <c r="T43" i="2"/>
  <c r="X42" i="2"/>
  <c r="W42" i="2"/>
  <c r="V42" i="2"/>
  <c r="U42" i="2"/>
  <c r="T42" i="2"/>
  <c r="X41" i="2"/>
  <c r="W41" i="2"/>
  <c r="V41" i="2"/>
  <c r="U41" i="2"/>
  <c r="T41" i="2"/>
  <c r="X40" i="2"/>
  <c r="W40" i="2"/>
  <c r="V40" i="2"/>
  <c r="U40" i="2"/>
  <c r="T40" i="2"/>
  <c r="X39" i="2"/>
  <c r="W39" i="2"/>
  <c r="V39" i="2"/>
  <c r="U39" i="2"/>
  <c r="T39" i="2"/>
  <c r="X38" i="2"/>
  <c r="W38" i="2"/>
  <c r="V38" i="2"/>
  <c r="U38" i="2"/>
  <c r="T38" i="2"/>
  <c r="X37" i="2"/>
  <c r="W37" i="2"/>
  <c r="V37" i="2"/>
  <c r="U37" i="2"/>
  <c r="T37" i="2"/>
  <c r="X36" i="2"/>
  <c r="W36" i="2"/>
  <c r="V36" i="2"/>
  <c r="U36" i="2"/>
  <c r="T36" i="2"/>
  <c r="X35" i="2"/>
  <c r="W35" i="2"/>
  <c r="V35" i="2"/>
  <c r="U35" i="2"/>
  <c r="T35" i="2"/>
  <c r="X34" i="2"/>
  <c r="W34" i="2"/>
  <c r="V34" i="2"/>
  <c r="U34" i="2"/>
  <c r="T34" i="2"/>
  <c r="X33" i="2"/>
  <c r="W33" i="2"/>
  <c r="V33" i="2"/>
  <c r="U33" i="2"/>
  <c r="T33" i="2"/>
  <c r="X32" i="2"/>
  <c r="W32" i="2"/>
  <c r="V32" i="2"/>
  <c r="U32" i="2"/>
  <c r="T32" i="2"/>
  <c r="X31" i="2"/>
  <c r="W31" i="2"/>
  <c r="V31" i="2"/>
  <c r="U31" i="2"/>
  <c r="T31" i="2"/>
  <c r="X30" i="2"/>
  <c r="W30" i="2"/>
  <c r="V30" i="2"/>
  <c r="U30" i="2"/>
  <c r="T30" i="2"/>
  <c r="X29" i="2"/>
  <c r="W29" i="2"/>
  <c r="V29" i="2"/>
  <c r="U29" i="2"/>
  <c r="T29" i="2"/>
  <c r="X28" i="2"/>
  <c r="W28" i="2"/>
  <c r="V28" i="2"/>
  <c r="U28" i="2"/>
  <c r="T28" i="2"/>
  <c r="X27" i="2"/>
  <c r="W27" i="2"/>
  <c r="V27" i="2"/>
  <c r="U27" i="2"/>
  <c r="T27" i="2"/>
  <c r="X26" i="2"/>
  <c r="W26" i="2"/>
  <c r="V26" i="2"/>
  <c r="U26" i="2"/>
  <c r="T26" i="2"/>
  <c r="X25" i="2"/>
  <c r="W25" i="2"/>
  <c r="V25" i="2"/>
  <c r="U25" i="2"/>
  <c r="T25" i="2"/>
  <c r="X24" i="2"/>
  <c r="W24" i="2"/>
  <c r="V24" i="2"/>
  <c r="U24" i="2"/>
  <c r="T24" i="2"/>
  <c r="X23" i="2"/>
  <c r="W23" i="2"/>
  <c r="V23" i="2"/>
  <c r="U23" i="2"/>
  <c r="T23" i="2"/>
  <c r="X22" i="2"/>
  <c r="W22" i="2"/>
  <c r="V22" i="2"/>
  <c r="U22" i="2"/>
  <c r="T22" i="2"/>
  <c r="X21" i="2"/>
  <c r="W21" i="2"/>
  <c r="V21" i="2"/>
  <c r="U21" i="2"/>
  <c r="T21" i="2"/>
  <c r="X20" i="2"/>
  <c r="W20" i="2"/>
  <c r="V20" i="2"/>
  <c r="U20" i="2"/>
  <c r="T20" i="2"/>
  <c r="X19" i="2"/>
  <c r="W19" i="2"/>
  <c r="V19" i="2"/>
  <c r="U19" i="2"/>
  <c r="T19" i="2"/>
  <c r="X18" i="2"/>
  <c r="W18" i="2"/>
  <c r="V18" i="2"/>
  <c r="U18" i="2"/>
  <c r="T18" i="2"/>
  <c r="X17" i="2"/>
  <c r="W17" i="2"/>
  <c r="V17" i="2"/>
  <c r="U17" i="2"/>
  <c r="T17" i="2"/>
  <c r="X16" i="2"/>
  <c r="W16" i="2"/>
  <c r="V16" i="2"/>
  <c r="U16" i="2"/>
  <c r="T16" i="2"/>
  <c r="X15" i="2"/>
  <c r="W15" i="2"/>
  <c r="V15" i="2"/>
  <c r="U15" i="2"/>
  <c r="T15" i="2"/>
  <c r="X14" i="2"/>
  <c r="W14" i="2"/>
  <c r="V14" i="2"/>
  <c r="U14" i="2"/>
  <c r="T14" i="2"/>
  <c r="X13" i="2"/>
  <c r="W13" i="2"/>
  <c r="V13" i="2"/>
  <c r="U13" i="2"/>
  <c r="T13" i="2"/>
  <c r="X12" i="2"/>
  <c r="X1753" i="2" s="1"/>
  <c r="W12" i="2"/>
  <c r="W1753" i="2" s="1"/>
  <c r="V12" i="2"/>
  <c r="V1753" i="2" s="1"/>
  <c r="U12" i="2"/>
  <c r="U1753" i="2" s="1"/>
  <c r="T12" i="2"/>
  <c r="T1753" i="2" s="1"/>
  <c r="X11" i="2"/>
  <c r="W11" i="2"/>
  <c r="V11" i="2"/>
  <c r="U11" i="2"/>
  <c r="T11" i="2"/>
  <c r="X1159" i="2"/>
  <c r="W1159" i="2"/>
  <c r="V1159" i="2"/>
  <c r="U1159" i="2"/>
  <c r="T1159" i="2"/>
  <c r="O1748" i="2"/>
  <c r="O1742" i="2"/>
  <c r="R1742" i="2" l="1"/>
  <c r="Q1677" i="2"/>
  <c r="Q1620" i="2"/>
  <c r="Q1587" i="2"/>
  <c r="Q1467" i="2"/>
  <c r="Q1145" i="2"/>
  <c r="Q1088" i="2"/>
  <c r="Q974" i="2"/>
  <c r="Q946" i="2"/>
  <c r="Q925" i="2"/>
  <c r="Q870" i="2"/>
  <c r="Q813" i="2"/>
  <c r="Q756" i="2"/>
  <c r="Q596" i="2"/>
  <c r="Q506" i="2"/>
  <c r="Q489" i="2"/>
  <c r="Q426" i="2"/>
  <c r="Q390" i="2"/>
  <c r="Q373" i="2"/>
  <c r="Q320" i="2"/>
  <c r="Q304" i="2"/>
  <c r="Q268" i="2"/>
  <c r="Q259" i="2"/>
  <c r="Q253" i="2"/>
  <c r="Q235" i="2"/>
  <c r="Q219" i="2"/>
  <c r="Q134" i="2"/>
  <c r="Q126" i="2"/>
  <c r="Q22" i="2"/>
  <c r="Q11" i="2"/>
  <c r="P1750" i="2"/>
  <c r="P1749" i="2"/>
  <c r="P1748" i="2"/>
  <c r="P1747" i="2"/>
  <c r="P1746" i="2"/>
  <c r="P1729" i="2"/>
  <c r="P1713" i="2"/>
  <c r="P1688" i="2"/>
  <c r="Q1688" i="2" s="1"/>
  <c r="P1682" i="2"/>
  <c r="Q1682" i="2" s="1"/>
  <c r="P1681" i="2"/>
  <c r="Q1681" i="2" s="1"/>
  <c r="P1665" i="2"/>
  <c r="Q1665" i="2" s="1"/>
  <c r="P1649" i="2"/>
  <c r="Q1649" i="2" s="1"/>
  <c r="P1618" i="2"/>
  <c r="Q1618" i="2" s="1"/>
  <c r="P1617" i="2"/>
  <c r="Q1617" i="2" s="1"/>
  <c r="P1601" i="2"/>
  <c r="Q1601" i="2" s="1"/>
  <c r="P1586" i="2"/>
  <c r="Q1586" i="2" s="1"/>
  <c r="P1568" i="2"/>
  <c r="Q1568" i="2" s="1"/>
  <c r="P1564" i="2"/>
  <c r="Q1564" i="2" s="1"/>
  <c r="P1537" i="2"/>
  <c r="P1516" i="2"/>
  <c r="Q1516" i="2" s="1"/>
  <c r="P1512" i="2"/>
  <c r="Q1512" i="2" s="1"/>
  <c r="P1464" i="2"/>
  <c r="Q1464" i="2" s="1"/>
  <c r="P1458" i="2"/>
  <c r="Q1458" i="2" s="1"/>
  <c r="P1448" i="2"/>
  <c r="Q1448" i="2" s="1"/>
  <c r="P1436" i="2"/>
  <c r="Q1436" i="2" s="1"/>
  <c r="P1416" i="2"/>
  <c r="Q1416" i="2" s="1"/>
  <c r="P1410" i="2"/>
  <c r="Q1410" i="2" s="1"/>
  <c r="P1409" i="2"/>
  <c r="P1394" i="2"/>
  <c r="Q1394" i="2" s="1"/>
  <c r="P1362" i="2"/>
  <c r="Q1362" i="2" s="1"/>
  <c r="P1360" i="2"/>
  <c r="Q1360" i="2" s="1"/>
  <c r="P1345" i="2"/>
  <c r="Q1345" i="2" s="1"/>
  <c r="P1314" i="2"/>
  <c r="Q1314" i="2" s="1"/>
  <c r="P1312" i="2"/>
  <c r="Q1312" i="2" s="1"/>
  <c r="P1298" i="2"/>
  <c r="Q1298" i="2" s="1"/>
  <c r="P1288" i="2"/>
  <c r="Q1288" i="2" s="1"/>
  <c r="P1272" i="2"/>
  <c r="Q1272" i="2" s="1"/>
  <c r="P1269" i="2"/>
  <c r="Q1269" i="2" s="1"/>
  <c r="P1266" i="2"/>
  <c r="Q1266" i="2" s="1"/>
  <c r="P1256" i="2"/>
  <c r="Q1256" i="2" s="1"/>
  <c r="P1249" i="2"/>
  <c r="Q1249" i="2" s="1"/>
  <c r="P1236" i="2"/>
  <c r="Q1236" i="2" s="1"/>
  <c r="P1235" i="2"/>
  <c r="Q1235" i="2" s="1"/>
  <c r="P1234" i="2"/>
  <c r="Q1234" i="2" s="1"/>
  <c r="P1227" i="2"/>
  <c r="Q1227" i="2" s="1"/>
  <c r="P1220" i="2"/>
  <c r="Q1220" i="2" s="1"/>
  <c r="P1211" i="2"/>
  <c r="Q1211" i="2" s="1"/>
  <c r="P1210" i="2"/>
  <c r="P1205" i="2"/>
  <c r="Q1205" i="2" s="1"/>
  <c r="P1201" i="2"/>
  <c r="Q1201" i="2" s="1"/>
  <c r="P1193" i="2"/>
  <c r="Q1193" i="2" s="1"/>
  <c r="P1192" i="2"/>
  <c r="Q1192" i="2" s="1"/>
  <c r="P1191" i="2"/>
  <c r="Q1191" i="2" s="1"/>
  <c r="P1187" i="2"/>
  <c r="Q1187" i="2" s="1"/>
  <c r="P1177" i="2"/>
  <c r="Q1177" i="2" s="1"/>
  <c r="P1176" i="2"/>
  <c r="Q1176" i="2" s="1"/>
  <c r="P1175" i="2"/>
  <c r="Q1175" i="2" s="1"/>
  <c r="P1171" i="2"/>
  <c r="Q1171" i="2" s="1"/>
  <c r="P1161" i="2"/>
  <c r="P1160" i="2"/>
  <c r="Q1160" i="2" s="1"/>
  <c r="P1155" i="2"/>
  <c r="Q1155" i="2" s="1"/>
  <c r="P1150" i="2"/>
  <c r="Q1150" i="2" s="1"/>
  <c r="P1149" i="2"/>
  <c r="Q1149" i="2" s="1"/>
  <c r="P1148" i="2"/>
  <c r="Q1148" i="2" s="1"/>
  <c r="P1147" i="2"/>
  <c r="P1146" i="2"/>
  <c r="Q1146" i="2" s="1"/>
  <c r="P1145" i="2"/>
  <c r="P1144" i="2"/>
  <c r="P1143" i="2"/>
  <c r="Q1143" i="2" s="1"/>
  <c r="P1142" i="2"/>
  <c r="Q1142" i="2" s="1"/>
  <c r="P1141" i="2"/>
  <c r="P1140" i="2"/>
  <c r="Q1140" i="2" s="1"/>
  <c r="P1139" i="2"/>
  <c r="Q1139" i="2" s="1"/>
  <c r="P1138" i="2"/>
  <c r="P1137" i="2"/>
  <c r="Q1137" i="2" s="1"/>
  <c r="P1136" i="2"/>
  <c r="Q1136" i="2" s="1"/>
  <c r="P1135" i="2"/>
  <c r="Q1135" i="2" s="1"/>
  <c r="P1134" i="2"/>
  <c r="P1133" i="2"/>
  <c r="Q1133" i="2" s="1"/>
  <c r="P1132" i="2"/>
  <c r="Q1132" i="2" s="1"/>
  <c r="P1131" i="2"/>
  <c r="Q1131" i="2" s="1"/>
  <c r="P1130" i="2"/>
  <c r="P1129" i="2"/>
  <c r="Q1129" i="2" s="1"/>
  <c r="P1128" i="2"/>
  <c r="Q1128" i="2" s="1"/>
  <c r="P1127" i="2"/>
  <c r="P1126" i="2"/>
  <c r="Q1126" i="2" s="1"/>
  <c r="P1125" i="2"/>
  <c r="Q1125" i="2" s="1"/>
  <c r="P1124" i="2"/>
  <c r="P1123" i="2"/>
  <c r="Q1123" i="2" s="1"/>
  <c r="P1122" i="2"/>
  <c r="Q1122" i="2" s="1"/>
  <c r="P1121" i="2"/>
  <c r="P1120" i="2"/>
  <c r="Q1120" i="2" s="1"/>
  <c r="P1119" i="2"/>
  <c r="Q1119" i="2" s="1"/>
  <c r="P1118" i="2"/>
  <c r="Q1118" i="2" s="1"/>
  <c r="P1117" i="2"/>
  <c r="P1116" i="2"/>
  <c r="Q1116" i="2" s="1"/>
  <c r="P1115" i="2"/>
  <c r="Q1115" i="2" s="1"/>
  <c r="P1114" i="2"/>
  <c r="Q1114" i="2" s="1"/>
  <c r="P1113" i="2"/>
  <c r="P1112" i="2"/>
  <c r="Q1112" i="2" s="1"/>
  <c r="P1111" i="2"/>
  <c r="Q1111" i="2" s="1"/>
  <c r="P1110" i="2"/>
  <c r="P1109" i="2"/>
  <c r="Q1109" i="2" s="1"/>
  <c r="P1108" i="2"/>
  <c r="Q1108" i="2" s="1"/>
  <c r="P1107" i="2"/>
  <c r="P1106" i="2"/>
  <c r="Q1106" i="2" s="1"/>
  <c r="P1105" i="2"/>
  <c r="Q1105" i="2" s="1"/>
  <c r="P1104" i="2"/>
  <c r="P1103" i="2"/>
  <c r="Q1103" i="2" s="1"/>
  <c r="P1102" i="2"/>
  <c r="Q1102" i="2" s="1"/>
  <c r="P1101" i="2"/>
  <c r="Q1101" i="2" s="1"/>
  <c r="P1100" i="2"/>
  <c r="P1099" i="2"/>
  <c r="Q1099" i="2" s="1"/>
  <c r="P1098" i="2"/>
  <c r="Q1098" i="2" s="1"/>
  <c r="P1097" i="2"/>
  <c r="Q1097" i="2" s="1"/>
  <c r="P1096" i="2"/>
  <c r="P1095" i="2"/>
  <c r="Q1095" i="2" s="1"/>
  <c r="P1094" i="2"/>
  <c r="Q1094" i="2" s="1"/>
  <c r="P1093" i="2"/>
  <c r="P1092" i="2"/>
  <c r="Q1092" i="2" s="1"/>
  <c r="P1091" i="2"/>
  <c r="Q1091" i="2" s="1"/>
  <c r="P1090" i="2"/>
  <c r="P1089" i="2"/>
  <c r="Q1089" i="2" s="1"/>
  <c r="P1088" i="2"/>
  <c r="P1087" i="2"/>
  <c r="P1086" i="2"/>
  <c r="Q1086" i="2" s="1"/>
  <c r="P1085" i="2"/>
  <c r="Q1085" i="2" s="1"/>
  <c r="P1084" i="2"/>
  <c r="Q1084" i="2" s="1"/>
  <c r="P1083" i="2"/>
  <c r="P1082" i="2"/>
  <c r="Q1082" i="2" s="1"/>
  <c r="P1081" i="2"/>
  <c r="Q1081" i="2" s="1"/>
  <c r="P1080" i="2"/>
  <c r="Q1080" i="2" s="1"/>
  <c r="P1079" i="2"/>
  <c r="P1078" i="2"/>
  <c r="Q1078" i="2" s="1"/>
  <c r="P1077" i="2"/>
  <c r="Q1077" i="2" s="1"/>
  <c r="P1076" i="2"/>
  <c r="P1075" i="2"/>
  <c r="Q1075" i="2" s="1"/>
  <c r="P1074" i="2"/>
  <c r="Q1074" i="2" s="1"/>
  <c r="P1073" i="2"/>
  <c r="P1072" i="2"/>
  <c r="Q1072" i="2" s="1"/>
  <c r="P1071" i="2"/>
  <c r="Q1071" i="2" s="1"/>
  <c r="P1070" i="2"/>
  <c r="P1069" i="2"/>
  <c r="Q1069" i="2" s="1"/>
  <c r="P1068" i="2"/>
  <c r="Q1068" i="2" s="1"/>
  <c r="P1067" i="2"/>
  <c r="Q1067" i="2" s="1"/>
  <c r="P1066" i="2"/>
  <c r="P1065" i="2"/>
  <c r="Q1065" i="2" s="1"/>
  <c r="P1064" i="2"/>
  <c r="Q1064" i="2" s="1"/>
  <c r="P1063" i="2"/>
  <c r="Q1063" i="2" s="1"/>
  <c r="P1062" i="2"/>
  <c r="P1061" i="2"/>
  <c r="Q1061" i="2" s="1"/>
  <c r="P1060" i="2"/>
  <c r="Q1060" i="2" s="1"/>
  <c r="P1059" i="2"/>
  <c r="P1058" i="2"/>
  <c r="Q1058" i="2" s="1"/>
  <c r="P1057" i="2"/>
  <c r="Q1057" i="2" s="1"/>
  <c r="P1056" i="2"/>
  <c r="P1055" i="2"/>
  <c r="Q1055" i="2" s="1"/>
  <c r="P1054" i="2"/>
  <c r="Q1054" i="2" s="1"/>
  <c r="P1053" i="2"/>
  <c r="P1052" i="2"/>
  <c r="Q1052" i="2" s="1"/>
  <c r="P1051" i="2"/>
  <c r="Q1051" i="2" s="1"/>
  <c r="P1050" i="2"/>
  <c r="Q1050" i="2" s="1"/>
  <c r="P1049" i="2"/>
  <c r="P1048" i="2"/>
  <c r="Q1048" i="2" s="1"/>
  <c r="P1047" i="2"/>
  <c r="Q1047" i="2" s="1"/>
  <c r="P1046" i="2"/>
  <c r="Q1046" i="2" s="1"/>
  <c r="P1045" i="2"/>
  <c r="P1044" i="2"/>
  <c r="Q1044" i="2" s="1"/>
  <c r="P1043" i="2"/>
  <c r="Q1043" i="2" s="1"/>
  <c r="P1042" i="2"/>
  <c r="P1041" i="2"/>
  <c r="Q1041" i="2" s="1"/>
  <c r="P1040" i="2"/>
  <c r="Q1040" i="2" s="1"/>
  <c r="P1039" i="2"/>
  <c r="P1038" i="2"/>
  <c r="Q1038" i="2" s="1"/>
  <c r="P1037" i="2"/>
  <c r="Q1037" i="2" s="1"/>
  <c r="P1036" i="2"/>
  <c r="P1035" i="2"/>
  <c r="Q1035" i="2" s="1"/>
  <c r="P1034" i="2"/>
  <c r="Q1034" i="2" s="1"/>
  <c r="P1033" i="2"/>
  <c r="Q1033" i="2" s="1"/>
  <c r="P1032" i="2"/>
  <c r="P1031" i="2"/>
  <c r="Q1031" i="2" s="1"/>
  <c r="P1030" i="2"/>
  <c r="Q1030" i="2" s="1"/>
  <c r="P1029" i="2"/>
  <c r="P1028" i="2"/>
  <c r="P1027" i="2"/>
  <c r="Q1027" i="2" s="1"/>
  <c r="P1026" i="2"/>
  <c r="Q1026" i="2" s="1"/>
  <c r="P1025" i="2"/>
  <c r="P1024" i="2"/>
  <c r="Q1024" i="2" s="1"/>
  <c r="P1023" i="2"/>
  <c r="Q1023" i="2" s="1"/>
  <c r="P1022" i="2"/>
  <c r="P1021" i="2"/>
  <c r="Q1021" i="2" s="1"/>
  <c r="P1020" i="2"/>
  <c r="Q1020" i="2" s="1"/>
  <c r="P1019" i="2"/>
  <c r="P1018" i="2"/>
  <c r="Q1018" i="2" s="1"/>
  <c r="P1017" i="2"/>
  <c r="Q1017" i="2" s="1"/>
  <c r="P1016" i="2"/>
  <c r="Q1016" i="2" s="1"/>
  <c r="P1015" i="2"/>
  <c r="P1014" i="2"/>
  <c r="Q1014" i="2" s="1"/>
  <c r="P1013" i="2"/>
  <c r="Q1013" i="2" s="1"/>
  <c r="P1012" i="2"/>
  <c r="Q1012" i="2" s="1"/>
  <c r="P1011" i="2"/>
  <c r="P1010" i="2"/>
  <c r="Q1010" i="2" s="1"/>
  <c r="P1009" i="2"/>
  <c r="Q1009" i="2" s="1"/>
  <c r="P1008" i="2"/>
  <c r="P1007" i="2"/>
  <c r="Q1007" i="2" s="1"/>
  <c r="P1006" i="2"/>
  <c r="Q1006" i="2" s="1"/>
  <c r="P1005" i="2"/>
  <c r="P1004" i="2"/>
  <c r="Q1004" i="2" s="1"/>
  <c r="P1003" i="2"/>
  <c r="Q1003" i="2" s="1"/>
  <c r="P1002" i="2"/>
  <c r="Q1002" i="2" s="1"/>
  <c r="P1001" i="2"/>
  <c r="P1000" i="2"/>
  <c r="Q1000" i="2" s="1"/>
  <c r="P999" i="2"/>
  <c r="Q999" i="2" s="1"/>
  <c r="P998" i="2"/>
  <c r="P997" i="2"/>
  <c r="Q997" i="2" s="1"/>
  <c r="P996" i="2"/>
  <c r="Q996" i="2" s="1"/>
  <c r="P995" i="2"/>
  <c r="P994" i="2"/>
  <c r="Q994" i="2" s="1"/>
  <c r="P993" i="2"/>
  <c r="Q993" i="2" s="1"/>
  <c r="P992" i="2"/>
  <c r="Q992" i="2" s="1"/>
  <c r="P991" i="2"/>
  <c r="P990" i="2"/>
  <c r="Q990" i="2" s="1"/>
  <c r="P989" i="2"/>
  <c r="Q989" i="2" s="1"/>
  <c r="P988" i="2"/>
  <c r="P987" i="2"/>
  <c r="Q987" i="2" s="1"/>
  <c r="P986" i="2"/>
  <c r="Q986" i="2" s="1"/>
  <c r="P985" i="2"/>
  <c r="P984" i="2"/>
  <c r="Q984" i="2" s="1"/>
  <c r="P983" i="2"/>
  <c r="Q983" i="2" s="1"/>
  <c r="P982" i="2"/>
  <c r="P981" i="2"/>
  <c r="Q981" i="2" s="1"/>
  <c r="P980" i="2"/>
  <c r="Q980" i="2" s="1"/>
  <c r="P978" i="2"/>
  <c r="Q978" i="2" s="1"/>
  <c r="P977" i="2"/>
  <c r="Q977" i="2" s="1"/>
  <c r="P976" i="2"/>
  <c r="Q976" i="2" s="1"/>
  <c r="P974" i="2"/>
  <c r="P973" i="2"/>
  <c r="P972" i="2"/>
  <c r="Q972" i="2" s="1"/>
  <c r="P971" i="2"/>
  <c r="Q971" i="2" s="1"/>
  <c r="P970" i="2"/>
  <c r="Q970" i="2" s="1"/>
  <c r="P969" i="2"/>
  <c r="Q969" i="2" s="1"/>
  <c r="P968" i="2"/>
  <c r="Q968" i="2" s="1"/>
  <c r="P967" i="2"/>
  <c r="Q967" i="2" s="1"/>
  <c r="P966" i="2"/>
  <c r="Q966" i="2" s="1"/>
  <c r="P965" i="2"/>
  <c r="Q965" i="2" s="1"/>
  <c r="P964" i="2"/>
  <c r="P963" i="2"/>
  <c r="P962" i="2"/>
  <c r="P961" i="2"/>
  <c r="Q961" i="2" s="1"/>
  <c r="P960" i="2"/>
  <c r="Q960" i="2" s="1"/>
  <c r="P959" i="2"/>
  <c r="Q959" i="2" s="1"/>
  <c r="P958" i="2"/>
  <c r="P957" i="2"/>
  <c r="Q957" i="2" s="1"/>
  <c r="P956" i="2"/>
  <c r="Q956" i="2" s="1"/>
  <c r="P955" i="2"/>
  <c r="Q955" i="2" s="1"/>
  <c r="P954" i="2"/>
  <c r="P953" i="2"/>
  <c r="Q953" i="2" s="1"/>
  <c r="P952" i="2"/>
  <c r="Q952" i="2" s="1"/>
  <c r="P951" i="2"/>
  <c r="Q951" i="2" s="1"/>
  <c r="P950" i="2"/>
  <c r="Q950" i="2" s="1"/>
  <c r="P949" i="2"/>
  <c r="P948" i="2"/>
  <c r="Q948" i="2" s="1"/>
  <c r="P947" i="2"/>
  <c r="Q947" i="2" s="1"/>
  <c r="P946" i="2"/>
  <c r="P945" i="2"/>
  <c r="P944" i="2"/>
  <c r="Q944" i="2" s="1"/>
  <c r="P943" i="2"/>
  <c r="Q943" i="2" s="1"/>
  <c r="P942" i="2"/>
  <c r="Q942" i="2" s="1"/>
  <c r="P941" i="2"/>
  <c r="P940" i="2"/>
  <c r="Q940" i="2" s="1"/>
  <c r="P939" i="2"/>
  <c r="Q939" i="2" s="1"/>
  <c r="P938" i="2"/>
  <c r="Q938" i="2" s="1"/>
  <c r="P937" i="2"/>
  <c r="P936" i="2"/>
  <c r="Q936" i="2" s="1"/>
  <c r="P935" i="2"/>
  <c r="Q935" i="2" s="1"/>
  <c r="P934" i="2"/>
  <c r="Q934" i="2" s="1"/>
  <c r="P933" i="2"/>
  <c r="P932" i="2"/>
  <c r="Q932" i="2" s="1"/>
  <c r="P931" i="2"/>
  <c r="Q931" i="2" s="1"/>
  <c r="P930" i="2"/>
  <c r="Q930" i="2" s="1"/>
  <c r="P929" i="2"/>
  <c r="P928" i="2"/>
  <c r="Q928" i="2" s="1"/>
  <c r="P927" i="2"/>
  <c r="Q927" i="2" s="1"/>
  <c r="P926" i="2"/>
  <c r="Q926" i="2" s="1"/>
  <c r="P925" i="2"/>
  <c r="P924" i="2"/>
  <c r="P923" i="2"/>
  <c r="Q923" i="2" s="1"/>
  <c r="P922" i="2"/>
  <c r="Q922" i="2" s="1"/>
  <c r="P921" i="2"/>
  <c r="Q921" i="2" s="1"/>
  <c r="P920" i="2"/>
  <c r="Q920" i="2" s="1"/>
  <c r="P919" i="2"/>
  <c r="Q919" i="2" s="1"/>
  <c r="P918" i="2"/>
  <c r="P917" i="2"/>
  <c r="Q917" i="2" s="1"/>
  <c r="P916" i="2"/>
  <c r="Q916" i="2" s="1"/>
  <c r="P915" i="2"/>
  <c r="Q915" i="2" s="1"/>
  <c r="P914" i="2"/>
  <c r="Q914" i="2" s="1"/>
  <c r="P913" i="2"/>
  <c r="Q913" i="2" s="1"/>
  <c r="P912" i="2"/>
  <c r="P911" i="2"/>
  <c r="Q911" i="2" s="1"/>
  <c r="P910" i="2"/>
  <c r="Q910" i="2" s="1"/>
  <c r="P909" i="2"/>
  <c r="Q909" i="2" s="1"/>
  <c r="P908" i="2"/>
  <c r="Q908" i="2" s="1"/>
  <c r="P907" i="2"/>
  <c r="P906" i="2"/>
  <c r="Q906" i="2" s="1"/>
  <c r="P905" i="2"/>
  <c r="Q905" i="2" s="1"/>
  <c r="P904" i="2"/>
  <c r="Q904" i="2" s="1"/>
  <c r="P903" i="2"/>
  <c r="P902" i="2"/>
  <c r="Q902" i="2" s="1"/>
  <c r="P901" i="2"/>
  <c r="Q901" i="2" s="1"/>
  <c r="P900" i="2"/>
  <c r="Q900" i="2" s="1"/>
  <c r="P899" i="2"/>
  <c r="P898" i="2"/>
  <c r="Q898" i="2" s="1"/>
  <c r="P897" i="2"/>
  <c r="Q897" i="2" s="1"/>
  <c r="P896" i="2"/>
  <c r="Q896" i="2" s="1"/>
  <c r="P895" i="2"/>
  <c r="P894" i="2"/>
  <c r="Q894" i="2" s="1"/>
  <c r="P893" i="2"/>
  <c r="Q893" i="2" s="1"/>
  <c r="P892" i="2"/>
  <c r="P891" i="2"/>
  <c r="Q891" i="2" s="1"/>
  <c r="P890" i="2"/>
  <c r="Q890" i="2" s="1"/>
  <c r="P889" i="2"/>
  <c r="Q889" i="2" s="1"/>
  <c r="P888" i="2"/>
  <c r="P887" i="2"/>
  <c r="Q887" i="2" s="1"/>
  <c r="P886" i="2"/>
  <c r="Q886" i="2" s="1"/>
  <c r="P885" i="2"/>
  <c r="Q885" i="2" s="1"/>
  <c r="P884" i="2"/>
  <c r="P883" i="2"/>
  <c r="Q883" i="2" s="1"/>
  <c r="P882" i="2"/>
  <c r="Q882" i="2" s="1"/>
  <c r="P881" i="2"/>
  <c r="Q881" i="2" s="1"/>
  <c r="P880" i="2"/>
  <c r="P879" i="2"/>
  <c r="Q879" i="2" s="1"/>
  <c r="P878" i="2"/>
  <c r="Q878" i="2" s="1"/>
  <c r="P877" i="2"/>
  <c r="Q877" i="2" s="1"/>
  <c r="P876" i="2"/>
  <c r="P875" i="2"/>
  <c r="Q875" i="2" s="1"/>
  <c r="P874" i="2"/>
  <c r="Q874" i="2" s="1"/>
  <c r="P873" i="2"/>
  <c r="Q873" i="2" s="1"/>
  <c r="P872" i="2"/>
  <c r="Q872" i="2" s="1"/>
  <c r="P871" i="2"/>
  <c r="P870" i="2"/>
  <c r="P869" i="2"/>
  <c r="Q869" i="2" s="1"/>
  <c r="P868" i="2"/>
  <c r="Q868" i="2" s="1"/>
  <c r="P867" i="2"/>
  <c r="Q867" i="2" s="1"/>
  <c r="P866" i="2"/>
  <c r="P865" i="2"/>
  <c r="Q865" i="2" s="1"/>
  <c r="P864" i="2"/>
  <c r="Q864" i="2" s="1"/>
  <c r="P863" i="2"/>
  <c r="Q863" i="2" s="1"/>
  <c r="P862" i="2"/>
  <c r="P861" i="2"/>
  <c r="Q861" i="2" s="1"/>
  <c r="P860" i="2"/>
  <c r="Q860" i="2" s="1"/>
  <c r="P859" i="2"/>
  <c r="Q859" i="2" s="1"/>
  <c r="P858" i="2"/>
  <c r="Q858" i="2" s="1"/>
  <c r="P857" i="2"/>
  <c r="P856" i="2"/>
  <c r="Q856" i="2" s="1"/>
  <c r="P855" i="2"/>
  <c r="Q855" i="2" s="1"/>
  <c r="P854" i="2"/>
  <c r="Q854" i="2" s="1"/>
  <c r="P853" i="2"/>
  <c r="Q853" i="2" s="1"/>
  <c r="P852" i="2"/>
  <c r="Q852" i="2" s="1"/>
  <c r="P851" i="2"/>
  <c r="P850" i="2"/>
  <c r="Q850" i="2" s="1"/>
  <c r="P849" i="2"/>
  <c r="Q849" i="2" s="1"/>
  <c r="P848" i="2"/>
  <c r="Q848" i="2" s="1"/>
  <c r="P847" i="2"/>
  <c r="Q847" i="2" s="1"/>
  <c r="P846" i="2"/>
  <c r="P845" i="2"/>
  <c r="Q845" i="2" s="1"/>
  <c r="P844" i="2"/>
  <c r="Q844" i="2" s="1"/>
  <c r="P843" i="2"/>
  <c r="Q843" i="2" s="1"/>
  <c r="P842" i="2"/>
  <c r="P841" i="2"/>
  <c r="Q841" i="2" s="1"/>
  <c r="P840" i="2"/>
  <c r="Q840" i="2" s="1"/>
  <c r="P839" i="2"/>
  <c r="P838" i="2"/>
  <c r="Q838" i="2" s="1"/>
  <c r="P837" i="2"/>
  <c r="Q837" i="2" s="1"/>
  <c r="P836" i="2"/>
  <c r="Q836" i="2" s="1"/>
  <c r="P835" i="2"/>
  <c r="P834" i="2"/>
  <c r="Q834" i="2" s="1"/>
  <c r="P833" i="2"/>
  <c r="Q833" i="2" s="1"/>
  <c r="P832" i="2"/>
  <c r="P831" i="2"/>
  <c r="Q831" i="2" s="1"/>
  <c r="P830" i="2"/>
  <c r="Q830" i="2" s="1"/>
  <c r="P829" i="2"/>
  <c r="Q829" i="2" s="1"/>
  <c r="P828" i="2"/>
  <c r="P827" i="2"/>
  <c r="Q827" i="2" s="1"/>
  <c r="P826" i="2"/>
  <c r="Q826" i="2" s="1"/>
  <c r="P825" i="2"/>
  <c r="Q825" i="2" s="1"/>
  <c r="P824" i="2"/>
  <c r="P823" i="2"/>
  <c r="Q823" i="2" s="1"/>
  <c r="P822" i="2"/>
  <c r="Q822" i="2" s="1"/>
  <c r="P821" i="2"/>
  <c r="Q821" i="2" s="1"/>
  <c r="P820" i="2"/>
  <c r="P819" i="2"/>
  <c r="Q819" i="2" s="1"/>
  <c r="P818" i="2"/>
  <c r="Q818" i="2" s="1"/>
  <c r="P817" i="2"/>
  <c r="Q817" i="2" s="1"/>
  <c r="P816" i="2"/>
  <c r="Q816" i="2" s="1"/>
  <c r="P815" i="2"/>
  <c r="P814" i="2"/>
  <c r="Q814" i="2" s="1"/>
  <c r="P813" i="2"/>
  <c r="P812" i="2"/>
  <c r="Q812" i="2" s="1"/>
  <c r="P811" i="2"/>
  <c r="Q811" i="2" s="1"/>
  <c r="P810" i="2"/>
  <c r="P809" i="2"/>
  <c r="Q809" i="2" s="1"/>
  <c r="P808" i="2"/>
  <c r="Q808" i="2" s="1"/>
  <c r="P807" i="2"/>
  <c r="Q807" i="2" s="1"/>
  <c r="P806" i="2"/>
  <c r="Q806" i="2" s="1"/>
  <c r="P805" i="2"/>
  <c r="Q805" i="2" s="1"/>
  <c r="P804" i="2"/>
  <c r="P803" i="2"/>
  <c r="Q803" i="2" s="1"/>
  <c r="P802" i="2"/>
  <c r="Q802" i="2" s="1"/>
  <c r="P801" i="2"/>
  <c r="Q801" i="2" s="1"/>
  <c r="P800" i="2"/>
  <c r="Q800" i="2" s="1"/>
  <c r="P799" i="2"/>
  <c r="P798" i="2"/>
  <c r="Q798" i="2" s="1"/>
  <c r="P797" i="2"/>
  <c r="Q797" i="2" s="1"/>
  <c r="P796" i="2"/>
  <c r="Q796" i="2" s="1"/>
  <c r="P795" i="2"/>
  <c r="P794" i="2"/>
  <c r="Q794" i="2" s="1"/>
  <c r="P793" i="2"/>
  <c r="Q793" i="2" s="1"/>
  <c r="P792" i="2"/>
  <c r="Q792" i="2" s="1"/>
  <c r="P791" i="2"/>
  <c r="P790" i="2"/>
  <c r="Q790" i="2" s="1"/>
  <c r="P789" i="2"/>
  <c r="Q789" i="2" s="1"/>
  <c r="P788" i="2"/>
  <c r="Q788" i="2" s="1"/>
  <c r="P787" i="2"/>
  <c r="P786" i="2"/>
  <c r="Q786" i="2" s="1"/>
  <c r="P785" i="2"/>
  <c r="Q785" i="2" s="1"/>
  <c r="P784" i="2"/>
  <c r="P783" i="2"/>
  <c r="Q783" i="2" s="1"/>
  <c r="P782" i="2"/>
  <c r="Q782" i="2" s="1"/>
  <c r="P781" i="2"/>
  <c r="P780" i="2"/>
  <c r="Q780" i="2" s="1"/>
  <c r="P779" i="2"/>
  <c r="Q779" i="2" s="1"/>
  <c r="P778" i="2"/>
  <c r="Q778" i="2" s="1"/>
  <c r="P777" i="2"/>
  <c r="P776" i="2"/>
  <c r="Q776" i="2" s="1"/>
  <c r="P775" i="2"/>
  <c r="Q775" i="2" s="1"/>
  <c r="P774" i="2"/>
  <c r="Q774" i="2" s="1"/>
  <c r="P773" i="2"/>
  <c r="P772" i="2"/>
  <c r="Q772" i="2" s="1"/>
  <c r="P771" i="2"/>
  <c r="Q771" i="2" s="1"/>
  <c r="P770" i="2"/>
  <c r="Q770" i="2" s="1"/>
  <c r="P769" i="2"/>
  <c r="P768" i="2"/>
  <c r="Q768" i="2" s="1"/>
  <c r="P767" i="2"/>
  <c r="Q767" i="2" s="1"/>
  <c r="P766" i="2"/>
  <c r="Q766" i="2" s="1"/>
  <c r="P765" i="2"/>
  <c r="Q765" i="2" s="1"/>
  <c r="P764" i="2"/>
  <c r="P763" i="2"/>
  <c r="Q763" i="2" s="1"/>
  <c r="P762" i="2"/>
  <c r="Q762" i="2" s="1"/>
  <c r="P761" i="2"/>
  <c r="Q761" i="2" s="1"/>
  <c r="P760" i="2"/>
  <c r="Q760" i="2" s="1"/>
  <c r="P759" i="2"/>
  <c r="P758" i="2"/>
  <c r="Q758" i="2" s="1"/>
  <c r="P757" i="2"/>
  <c r="Q757" i="2" s="1"/>
  <c r="P756" i="2"/>
  <c r="P755" i="2"/>
  <c r="Q755" i="2" s="1"/>
  <c r="P754" i="2"/>
  <c r="P753" i="2"/>
  <c r="Q753" i="2" s="1"/>
  <c r="P752" i="2"/>
  <c r="Q752" i="2" s="1"/>
  <c r="P751" i="2"/>
  <c r="Q751" i="2" s="1"/>
  <c r="P750" i="2"/>
  <c r="Q750" i="2" s="1"/>
  <c r="P749" i="2"/>
  <c r="Q749" i="2" s="1"/>
  <c r="P748" i="2"/>
  <c r="P747" i="2"/>
  <c r="Q747" i="2" s="1"/>
  <c r="P746" i="2"/>
  <c r="Q746" i="2" s="1"/>
  <c r="P745" i="2"/>
  <c r="Q745" i="2" s="1"/>
  <c r="P744" i="2"/>
  <c r="Q744" i="2" s="1"/>
  <c r="P743" i="2"/>
  <c r="P742" i="2"/>
  <c r="Q742" i="2" s="1"/>
  <c r="P741" i="2"/>
  <c r="P740" i="2"/>
  <c r="Q740" i="2" s="1"/>
  <c r="P739" i="2"/>
  <c r="Q739" i="2" s="1"/>
  <c r="P738" i="2"/>
  <c r="Q738" i="2" s="1"/>
  <c r="P737" i="2"/>
  <c r="P736" i="2"/>
  <c r="Q736" i="2" s="1"/>
  <c r="P735" i="2"/>
  <c r="Q735" i="2" s="1"/>
  <c r="P734" i="2"/>
  <c r="Q734" i="2" s="1"/>
  <c r="P733" i="2"/>
  <c r="P732" i="2"/>
  <c r="Q732" i="2" s="1"/>
  <c r="P731" i="2"/>
  <c r="Q731" i="2" s="1"/>
  <c r="P730" i="2"/>
  <c r="P729" i="2"/>
  <c r="Q729" i="2" s="1"/>
  <c r="P728" i="2"/>
  <c r="Q728" i="2" s="1"/>
  <c r="P727" i="2"/>
  <c r="Q727" i="2" s="1"/>
  <c r="P726" i="2"/>
  <c r="P725" i="2"/>
  <c r="Q725" i="2" s="1"/>
  <c r="P724" i="2"/>
  <c r="Q724" i="2" s="1"/>
  <c r="P723" i="2"/>
  <c r="Q723" i="2" s="1"/>
  <c r="P722" i="2"/>
  <c r="P721" i="2"/>
  <c r="Q721" i="2" s="1"/>
  <c r="P720" i="2"/>
  <c r="Q720" i="2" s="1"/>
  <c r="P719" i="2"/>
  <c r="Q719" i="2" s="1"/>
  <c r="P718" i="2"/>
  <c r="P717" i="2"/>
  <c r="Q717" i="2" s="1"/>
  <c r="P716" i="2"/>
  <c r="Q716" i="2" s="1"/>
  <c r="P715" i="2"/>
  <c r="Q715" i="2" s="1"/>
  <c r="P714" i="2"/>
  <c r="P713" i="2"/>
  <c r="Q713" i="2" s="1"/>
  <c r="P712" i="2"/>
  <c r="Q712" i="2" s="1"/>
  <c r="P711" i="2"/>
  <c r="Q711" i="2" s="1"/>
  <c r="P710" i="2"/>
  <c r="Q710" i="2" s="1"/>
  <c r="P709" i="2"/>
  <c r="P708" i="2"/>
  <c r="Q708" i="2" s="1"/>
  <c r="P707" i="2"/>
  <c r="Q707" i="2" s="1"/>
  <c r="P706" i="2"/>
  <c r="Q706" i="2" s="1"/>
  <c r="P705" i="2"/>
  <c r="P704" i="2"/>
  <c r="Q704" i="2" s="1"/>
  <c r="P703" i="2"/>
  <c r="Q703" i="2" s="1"/>
  <c r="P702" i="2"/>
  <c r="Q702" i="2" s="1"/>
  <c r="P701" i="2"/>
  <c r="Q701" i="2" s="1"/>
  <c r="P700" i="2"/>
  <c r="P699" i="2"/>
  <c r="Q699" i="2" s="1"/>
  <c r="P698" i="2"/>
  <c r="Q698" i="2" s="1"/>
  <c r="P697" i="2"/>
  <c r="Q697" i="2" s="1"/>
  <c r="P696" i="2"/>
  <c r="Q696" i="2" s="1"/>
  <c r="P695" i="2"/>
  <c r="Q695" i="2" s="1"/>
  <c r="P694" i="2"/>
  <c r="P693" i="2"/>
  <c r="Q693" i="2" s="1"/>
  <c r="P692" i="2"/>
  <c r="Q692" i="2" s="1"/>
  <c r="P691" i="2"/>
  <c r="Q691" i="2" s="1"/>
  <c r="P690" i="2"/>
  <c r="Q690" i="2" s="1"/>
  <c r="P689" i="2"/>
  <c r="Q689" i="2" s="1"/>
  <c r="P688" i="2"/>
  <c r="P687" i="2"/>
  <c r="Q687" i="2" s="1"/>
  <c r="P686" i="2"/>
  <c r="Q686" i="2" s="1"/>
  <c r="P685" i="2"/>
  <c r="Q685" i="2" s="1"/>
  <c r="P684" i="2"/>
  <c r="Q684" i="2" s="1"/>
  <c r="P683" i="2"/>
  <c r="P682" i="2"/>
  <c r="Q682" i="2" s="1"/>
  <c r="P681" i="2"/>
  <c r="Q681" i="2" s="1"/>
  <c r="P680" i="2"/>
  <c r="Q680" i="2" s="1"/>
  <c r="P679" i="2"/>
  <c r="Q679" i="2" s="1"/>
  <c r="P678" i="2"/>
  <c r="P677" i="2"/>
  <c r="P676" i="2"/>
  <c r="P675" i="2"/>
  <c r="Q675" i="2" s="1"/>
  <c r="P674" i="2"/>
  <c r="P673" i="2"/>
  <c r="Q673" i="2" s="1"/>
  <c r="P672" i="2"/>
  <c r="Q672" i="2" s="1"/>
  <c r="P671" i="2"/>
  <c r="Q671" i="2" s="1"/>
  <c r="P670" i="2"/>
  <c r="P669" i="2"/>
  <c r="Q669" i="2" s="1"/>
  <c r="P668" i="2"/>
  <c r="Q668" i="2" s="1"/>
  <c r="P667" i="2"/>
  <c r="Q667" i="2" s="1"/>
  <c r="P666" i="2"/>
  <c r="P665" i="2"/>
  <c r="Q665" i="2" s="1"/>
  <c r="P664" i="2"/>
  <c r="Q664" i="2" s="1"/>
  <c r="P663" i="2"/>
  <c r="Q663" i="2" s="1"/>
  <c r="P662" i="2"/>
  <c r="P661" i="2"/>
  <c r="Q661" i="2" s="1"/>
  <c r="P660" i="2"/>
  <c r="Q660" i="2" s="1"/>
  <c r="P659" i="2"/>
  <c r="Q659" i="2" s="1"/>
  <c r="P658" i="2"/>
  <c r="Q658" i="2" s="1"/>
  <c r="P657" i="2"/>
  <c r="P656" i="2"/>
  <c r="Q656" i="2" s="1"/>
  <c r="P655" i="2"/>
  <c r="Q655" i="2" s="1"/>
  <c r="P654" i="2"/>
  <c r="Q654" i="2" s="1"/>
  <c r="P652" i="2"/>
  <c r="Q652" i="2" s="1"/>
  <c r="P651" i="2"/>
  <c r="Q651" i="2" s="1"/>
  <c r="P650" i="2"/>
  <c r="Q650" i="2" s="1"/>
  <c r="P649" i="2"/>
  <c r="Q649" i="2" s="1"/>
  <c r="P648" i="2"/>
  <c r="P647" i="2"/>
  <c r="Q647" i="2" s="1"/>
  <c r="P646" i="2"/>
  <c r="P645" i="2"/>
  <c r="Q645" i="2" s="1"/>
  <c r="P644" i="2"/>
  <c r="Q644" i="2" s="1"/>
  <c r="P643" i="2"/>
  <c r="Q643" i="2" s="1"/>
  <c r="P642" i="2"/>
  <c r="Q642" i="2" s="1"/>
  <c r="P641" i="2"/>
  <c r="Q641" i="2" s="1"/>
  <c r="P640" i="2"/>
  <c r="Q640" i="2" s="1"/>
  <c r="P639" i="2"/>
  <c r="Q639" i="2" s="1"/>
  <c r="P638" i="2"/>
  <c r="P637" i="2"/>
  <c r="Q637" i="2" s="1"/>
  <c r="P636" i="2"/>
  <c r="Q636" i="2" s="1"/>
  <c r="P635" i="2"/>
  <c r="Q635" i="2" s="1"/>
  <c r="P634" i="2"/>
  <c r="Q634" i="2" s="1"/>
  <c r="P633" i="2"/>
  <c r="P632" i="2"/>
  <c r="Q632" i="2" s="1"/>
  <c r="P631" i="2"/>
  <c r="Q631" i="2" s="1"/>
  <c r="P630" i="2"/>
  <c r="Q630" i="2" s="1"/>
  <c r="P629" i="2"/>
  <c r="P628" i="2"/>
  <c r="P627" i="2"/>
  <c r="P626" i="2"/>
  <c r="Q626" i="2" s="1"/>
  <c r="P625" i="2"/>
  <c r="Q625" i="2" s="1"/>
  <c r="P624" i="2"/>
  <c r="Q624" i="2" s="1"/>
  <c r="P623" i="2"/>
  <c r="Q623" i="2" s="1"/>
  <c r="P622" i="2"/>
  <c r="Q622" i="2" s="1"/>
  <c r="P621" i="2"/>
  <c r="P620" i="2"/>
  <c r="Q620" i="2" s="1"/>
  <c r="P619" i="2"/>
  <c r="Q619" i="2" s="1"/>
  <c r="P618" i="2"/>
  <c r="Q618" i="2" s="1"/>
  <c r="P617" i="2"/>
  <c r="P616" i="2"/>
  <c r="Q616" i="2" s="1"/>
  <c r="P615" i="2"/>
  <c r="Q615" i="2" s="1"/>
  <c r="P614" i="2"/>
  <c r="Q614" i="2" s="1"/>
  <c r="P613" i="2"/>
  <c r="P612" i="2"/>
  <c r="Q612" i="2" s="1"/>
  <c r="P611" i="2"/>
  <c r="Q611" i="2" s="1"/>
  <c r="P610" i="2"/>
  <c r="Q610" i="2" s="1"/>
  <c r="P609" i="2"/>
  <c r="Q609" i="2" s="1"/>
  <c r="P608" i="2"/>
  <c r="Q608" i="2" s="1"/>
  <c r="P607" i="2"/>
  <c r="Q607" i="2" s="1"/>
  <c r="P606" i="2"/>
  <c r="P605" i="2"/>
  <c r="Q605" i="2" s="1"/>
  <c r="P604" i="2"/>
  <c r="Q604" i="2" s="1"/>
  <c r="P603" i="2"/>
  <c r="Q603" i="2" s="1"/>
  <c r="P602" i="2"/>
  <c r="P601" i="2"/>
  <c r="Q601" i="2" s="1"/>
  <c r="P600" i="2"/>
  <c r="Q600" i="2" s="1"/>
  <c r="P599" i="2"/>
  <c r="Q599" i="2" s="1"/>
  <c r="P598" i="2"/>
  <c r="Q598" i="2" s="1"/>
  <c r="P596" i="2"/>
  <c r="P595" i="2"/>
  <c r="Q595" i="2" s="1"/>
  <c r="P594" i="2"/>
  <c r="Q594" i="2" s="1"/>
  <c r="P593" i="2"/>
  <c r="P592" i="2"/>
  <c r="Q592" i="2" s="1"/>
  <c r="P591" i="2"/>
  <c r="Q591" i="2" s="1"/>
  <c r="P590" i="2"/>
  <c r="Q590" i="2" s="1"/>
  <c r="P589" i="2"/>
  <c r="P588" i="2"/>
  <c r="Q588" i="2" s="1"/>
  <c r="P587" i="2"/>
  <c r="P586" i="2"/>
  <c r="Q586" i="2" s="1"/>
  <c r="P585" i="2"/>
  <c r="Q585" i="2" s="1"/>
  <c r="P584" i="2"/>
  <c r="Q584" i="2" s="1"/>
  <c r="P583" i="2"/>
  <c r="Q583" i="2" s="1"/>
  <c r="P582" i="2"/>
  <c r="Q582" i="2" s="1"/>
  <c r="P581" i="2"/>
  <c r="Q581" i="2" s="1"/>
  <c r="P580" i="2"/>
  <c r="Q580" i="2" s="1"/>
  <c r="P579" i="2"/>
  <c r="Q579" i="2" s="1"/>
  <c r="P578" i="2"/>
  <c r="P577" i="2"/>
  <c r="Q577" i="2" s="1"/>
  <c r="P576" i="2"/>
  <c r="Q576" i="2" s="1"/>
  <c r="P575" i="2"/>
  <c r="Q575" i="2" s="1"/>
  <c r="P574" i="2"/>
  <c r="Q574" i="2" s="1"/>
  <c r="P573" i="2"/>
  <c r="Q573" i="2" s="1"/>
  <c r="P572" i="2"/>
  <c r="Q572" i="2" s="1"/>
  <c r="P571" i="2"/>
  <c r="Q571" i="2" s="1"/>
  <c r="P570" i="2"/>
  <c r="Q570" i="2" s="1"/>
  <c r="P569" i="2"/>
  <c r="P568" i="2"/>
  <c r="Q568" i="2" s="1"/>
  <c r="P567" i="2"/>
  <c r="Q567" i="2" s="1"/>
  <c r="P566" i="2"/>
  <c r="Q566" i="2" s="1"/>
  <c r="P565" i="2"/>
  <c r="P564" i="2"/>
  <c r="Q564" i="2" s="1"/>
  <c r="P563" i="2"/>
  <c r="Q563" i="2" s="1"/>
  <c r="P562" i="2"/>
  <c r="P561" i="2"/>
  <c r="Q561" i="2" s="1"/>
  <c r="P560" i="2"/>
  <c r="Q560" i="2" s="1"/>
  <c r="P559" i="2"/>
  <c r="Q559" i="2" s="1"/>
  <c r="P558" i="2"/>
  <c r="Q558" i="2" s="1"/>
  <c r="P557" i="2"/>
  <c r="Q557" i="2" s="1"/>
  <c r="P556" i="2"/>
  <c r="Q556" i="2" s="1"/>
  <c r="P555" i="2"/>
  <c r="Q555" i="2" s="1"/>
  <c r="P554" i="2"/>
  <c r="Q554" i="2" s="1"/>
  <c r="P553" i="2"/>
  <c r="P552" i="2"/>
  <c r="Q552" i="2" s="1"/>
  <c r="P551" i="2"/>
  <c r="Q551" i="2" s="1"/>
  <c r="P550" i="2"/>
  <c r="P549" i="2"/>
  <c r="Q549" i="2" s="1"/>
  <c r="P548" i="2"/>
  <c r="Q548" i="2" s="1"/>
  <c r="P547" i="2"/>
  <c r="P546" i="2"/>
  <c r="Q546" i="2" s="1"/>
  <c r="P545" i="2"/>
  <c r="P544" i="2"/>
  <c r="Q544" i="2" s="1"/>
  <c r="P543" i="2"/>
  <c r="Q543" i="2" s="1"/>
  <c r="P542" i="2"/>
  <c r="Q542" i="2" s="1"/>
  <c r="P541" i="2"/>
  <c r="P540" i="2"/>
  <c r="Q540" i="2" s="1"/>
  <c r="P539" i="2"/>
  <c r="Q539" i="2" s="1"/>
  <c r="P538" i="2"/>
  <c r="Q538" i="2" s="1"/>
  <c r="P537" i="2"/>
  <c r="Q537" i="2" s="1"/>
  <c r="P536" i="2"/>
  <c r="P535" i="2"/>
  <c r="Q535" i="2" s="1"/>
  <c r="P534" i="2"/>
  <c r="Q534" i="2" s="1"/>
  <c r="P533" i="2"/>
  <c r="P532" i="2"/>
  <c r="Q532" i="2" s="1"/>
  <c r="P531" i="2"/>
  <c r="Q531" i="2" s="1"/>
  <c r="P530" i="2"/>
  <c r="Q530" i="2" s="1"/>
  <c r="P529" i="2"/>
  <c r="P528" i="2"/>
  <c r="Q528" i="2" s="1"/>
  <c r="P527" i="2"/>
  <c r="Q527" i="2" s="1"/>
  <c r="P526" i="2"/>
  <c r="Q526" i="2" s="1"/>
  <c r="P525" i="2"/>
  <c r="P524" i="2"/>
  <c r="Q524" i="2" s="1"/>
  <c r="P523" i="2"/>
  <c r="Q523" i="2" s="1"/>
  <c r="P522" i="2"/>
  <c r="Q522" i="2" s="1"/>
  <c r="P521" i="2"/>
  <c r="P520" i="2"/>
  <c r="Q520" i="2" s="1"/>
  <c r="P519" i="2"/>
  <c r="Q519" i="2" s="1"/>
  <c r="P518" i="2"/>
  <c r="Q518" i="2" s="1"/>
  <c r="P517" i="2"/>
  <c r="Q517" i="2" s="1"/>
  <c r="P516" i="2"/>
  <c r="P515" i="2"/>
  <c r="Q515" i="2" s="1"/>
  <c r="P514" i="2"/>
  <c r="Q514" i="2" s="1"/>
  <c r="P513" i="2"/>
  <c r="Q513" i="2" s="1"/>
  <c r="P512" i="2"/>
  <c r="Q512" i="2" s="1"/>
  <c r="P511" i="2"/>
  <c r="Q511" i="2" s="1"/>
  <c r="P510" i="2"/>
  <c r="P509" i="2"/>
  <c r="Q509" i="2" s="1"/>
  <c r="P508" i="2"/>
  <c r="Q508" i="2" s="1"/>
  <c r="P507" i="2"/>
  <c r="Q507" i="2" s="1"/>
  <c r="P506" i="2"/>
  <c r="P505" i="2"/>
  <c r="P504" i="2"/>
  <c r="Q504" i="2" s="1"/>
  <c r="P503" i="2"/>
  <c r="Q503" i="2" s="1"/>
  <c r="P502" i="2"/>
  <c r="Q502" i="2" s="1"/>
  <c r="P501" i="2"/>
  <c r="Q501" i="2" s="1"/>
  <c r="P500" i="2"/>
  <c r="P499" i="2"/>
  <c r="Q499" i="2" s="1"/>
  <c r="P498" i="2"/>
  <c r="Q498" i="2" s="1"/>
  <c r="P497" i="2"/>
  <c r="Q497" i="2" s="1"/>
  <c r="P496" i="2"/>
  <c r="P495" i="2"/>
  <c r="Q495" i="2" s="1"/>
  <c r="P494" i="2"/>
  <c r="Q494" i="2" s="1"/>
  <c r="P493" i="2"/>
  <c r="Q493" i="2" s="1"/>
  <c r="P492" i="2"/>
  <c r="Q492" i="2" s="1"/>
  <c r="P491" i="2"/>
  <c r="Q491" i="2" s="1"/>
  <c r="P490" i="2"/>
  <c r="P489" i="2"/>
  <c r="P488" i="2"/>
  <c r="Q488" i="2" s="1"/>
  <c r="P487" i="2"/>
  <c r="Q487" i="2" s="1"/>
  <c r="P486" i="2"/>
  <c r="Q486" i="2" s="1"/>
  <c r="P485" i="2"/>
  <c r="P484" i="2"/>
  <c r="Q484" i="2" s="1"/>
  <c r="P483" i="2"/>
  <c r="Q483" i="2" s="1"/>
  <c r="P482" i="2"/>
  <c r="Q482" i="2" s="1"/>
  <c r="P481" i="2"/>
  <c r="Q481" i="2" s="1"/>
  <c r="P480" i="2"/>
  <c r="P479" i="2"/>
  <c r="Q479" i="2" s="1"/>
  <c r="P478" i="2"/>
  <c r="Q478" i="2" s="1"/>
  <c r="P477" i="2"/>
  <c r="Q477" i="2" s="1"/>
  <c r="P476" i="2"/>
  <c r="Q476" i="2" s="1"/>
  <c r="P475" i="2"/>
  <c r="P474" i="2"/>
  <c r="P473" i="2"/>
  <c r="Q473" i="2" s="1"/>
  <c r="P472" i="2"/>
  <c r="Q472" i="2" s="1"/>
  <c r="P471" i="2"/>
  <c r="Q471" i="2" s="1"/>
  <c r="P470" i="2"/>
  <c r="Q470" i="2" s="1"/>
  <c r="P469" i="2"/>
  <c r="P468" i="2"/>
  <c r="P467" i="2"/>
  <c r="P466" i="2"/>
  <c r="Q466" i="2" s="1"/>
  <c r="P465" i="2"/>
  <c r="R467" i="2" s="1"/>
  <c r="P464" i="2"/>
  <c r="Q464" i="2" s="1"/>
  <c r="P463" i="2"/>
  <c r="Q463" i="2" s="1"/>
  <c r="P462" i="2"/>
  <c r="Q462" i="2" s="1"/>
  <c r="P461" i="2"/>
  <c r="Q461" i="2" s="1"/>
  <c r="P460" i="2"/>
  <c r="P459" i="2"/>
  <c r="Q459" i="2" s="1"/>
  <c r="P458" i="2"/>
  <c r="Q458" i="2" s="1"/>
  <c r="P457" i="2"/>
  <c r="Q457" i="2" s="1"/>
  <c r="P456" i="2"/>
  <c r="Q456" i="2" s="1"/>
  <c r="P455" i="2"/>
  <c r="Q455" i="2" s="1"/>
  <c r="P454" i="2"/>
  <c r="Q454" i="2" s="1"/>
  <c r="P453" i="2"/>
  <c r="Q453" i="2" s="1"/>
  <c r="P452" i="2"/>
  <c r="P451" i="2"/>
  <c r="Q451" i="2" s="1"/>
  <c r="P450" i="2"/>
  <c r="Q450" i="2" s="1"/>
  <c r="P449" i="2"/>
  <c r="Q449" i="2" s="1"/>
  <c r="P448" i="2"/>
  <c r="Q448" i="2" s="1"/>
  <c r="P447" i="2"/>
  <c r="Q447" i="2" s="1"/>
  <c r="P446" i="2"/>
  <c r="Q446" i="2" s="1"/>
  <c r="P445" i="2"/>
  <c r="Q445" i="2" s="1"/>
  <c r="P444" i="2"/>
  <c r="P443" i="2"/>
  <c r="P442" i="2"/>
  <c r="Q442" i="2" s="1"/>
  <c r="P441" i="2"/>
  <c r="Q441" i="2" s="1"/>
  <c r="P440" i="2"/>
  <c r="P439" i="2"/>
  <c r="Q439" i="2" s="1"/>
  <c r="P438" i="2"/>
  <c r="Q438" i="2" s="1"/>
  <c r="P437" i="2"/>
  <c r="Q437" i="2" s="1"/>
  <c r="P436" i="2"/>
  <c r="Q436" i="2" s="1"/>
  <c r="P435" i="2"/>
  <c r="Q435" i="2" s="1"/>
  <c r="P434" i="2"/>
  <c r="Q434" i="2" s="1"/>
  <c r="P433" i="2"/>
  <c r="Q433" i="2" s="1"/>
  <c r="P432" i="2"/>
  <c r="P431" i="2"/>
  <c r="Q431" i="2" s="1"/>
  <c r="P430" i="2"/>
  <c r="Q430" i="2" s="1"/>
  <c r="P429" i="2"/>
  <c r="Q429" i="2" s="1"/>
  <c r="P428" i="2"/>
  <c r="Q428" i="2" s="1"/>
  <c r="P427" i="2"/>
  <c r="Q427" i="2" s="1"/>
  <c r="P426" i="2"/>
  <c r="P425" i="2"/>
  <c r="Q425" i="2" s="1"/>
  <c r="P424" i="2"/>
  <c r="Q424" i="2" s="1"/>
  <c r="P423" i="2"/>
  <c r="Q423" i="2" s="1"/>
  <c r="P422" i="2"/>
  <c r="P421" i="2"/>
  <c r="Q421" i="2" s="1"/>
  <c r="P420" i="2"/>
  <c r="Q420" i="2" s="1"/>
  <c r="P419" i="2"/>
  <c r="P418" i="2"/>
  <c r="Q418" i="2" s="1"/>
  <c r="P417" i="2"/>
  <c r="Q417" i="2" s="1"/>
  <c r="P416" i="2"/>
  <c r="Q416" i="2" s="1"/>
  <c r="P415" i="2"/>
  <c r="Q415" i="2" s="1"/>
  <c r="P414" i="2"/>
  <c r="P413" i="2"/>
  <c r="Q413" i="2" s="1"/>
  <c r="P412" i="2"/>
  <c r="Q412" i="2" s="1"/>
  <c r="P411" i="2"/>
  <c r="Q411" i="2" s="1"/>
  <c r="P410" i="2"/>
  <c r="Q410" i="2" s="1"/>
  <c r="P409" i="2"/>
  <c r="Q409" i="2" s="1"/>
  <c r="P408" i="2"/>
  <c r="Q408" i="2" s="1"/>
  <c r="P407" i="2"/>
  <c r="Q407" i="2" s="1"/>
  <c r="P406" i="2"/>
  <c r="P405" i="2"/>
  <c r="Q405" i="2" s="1"/>
  <c r="P404" i="2"/>
  <c r="Q404" i="2" s="1"/>
  <c r="P403" i="2"/>
  <c r="Q403" i="2" s="1"/>
  <c r="P402" i="2"/>
  <c r="Q402" i="2" s="1"/>
  <c r="P401" i="2"/>
  <c r="Q401" i="2" s="1"/>
  <c r="P400" i="2"/>
  <c r="Q400" i="2" s="1"/>
  <c r="P399" i="2"/>
  <c r="Q399" i="2" s="1"/>
  <c r="P398" i="2"/>
  <c r="P397" i="2"/>
  <c r="Q397" i="2" s="1"/>
  <c r="P396" i="2"/>
  <c r="Q396" i="2" s="1"/>
  <c r="P395" i="2"/>
  <c r="Q395" i="2" s="1"/>
  <c r="P394" i="2"/>
  <c r="P393" i="2"/>
  <c r="Q393" i="2" s="1"/>
  <c r="P392" i="2"/>
  <c r="Q392" i="2" s="1"/>
  <c r="P391" i="2"/>
  <c r="Q391" i="2" s="1"/>
  <c r="P390" i="2"/>
  <c r="P389" i="2"/>
  <c r="Q389" i="2" s="1"/>
  <c r="P388" i="2"/>
  <c r="Q388" i="2" s="1"/>
  <c r="P387" i="2"/>
  <c r="Q387" i="2" s="1"/>
  <c r="P386" i="2"/>
  <c r="P385" i="2"/>
  <c r="Q385" i="2" s="1"/>
  <c r="P384" i="2"/>
  <c r="Q384" i="2" s="1"/>
  <c r="P383" i="2"/>
  <c r="Q383" i="2" s="1"/>
  <c r="P382" i="2"/>
  <c r="Q382" i="2" s="1"/>
  <c r="P381" i="2"/>
  <c r="Q381" i="2" s="1"/>
  <c r="P380" i="2"/>
  <c r="Q380" i="2" s="1"/>
  <c r="P379" i="2"/>
  <c r="Q379" i="2" s="1"/>
  <c r="P378" i="2"/>
  <c r="Q378" i="2" s="1"/>
  <c r="P377" i="2"/>
  <c r="P376" i="2"/>
  <c r="Q376" i="2" s="1"/>
  <c r="P375" i="2"/>
  <c r="Q375" i="2" s="1"/>
  <c r="P374" i="2"/>
  <c r="P373" i="2"/>
  <c r="P372" i="2"/>
  <c r="Q372" i="2" s="1"/>
  <c r="P371" i="2"/>
  <c r="Q371" i="2" s="1"/>
  <c r="P370" i="2"/>
  <c r="Q370" i="2" s="1"/>
  <c r="P369" i="2"/>
  <c r="P368" i="2"/>
  <c r="Q368" i="2" s="1"/>
  <c r="P367" i="2"/>
  <c r="Q367" i="2" s="1"/>
  <c r="P366" i="2"/>
  <c r="Q366" i="2" s="1"/>
  <c r="P365" i="2"/>
  <c r="Q365" i="2" s="1"/>
  <c r="P364" i="2"/>
  <c r="Q364" i="2" s="1"/>
  <c r="P363" i="2"/>
  <c r="Q363" i="2" s="1"/>
  <c r="P362" i="2"/>
  <c r="Q362" i="2" s="1"/>
  <c r="P361" i="2"/>
  <c r="P360" i="2"/>
  <c r="Q360" i="2" s="1"/>
  <c r="P359" i="2"/>
  <c r="Q359" i="2" s="1"/>
  <c r="P358" i="2"/>
  <c r="Q358" i="2" s="1"/>
  <c r="P357" i="2"/>
  <c r="Q357" i="2" s="1"/>
  <c r="P356" i="2"/>
  <c r="Q356" i="2" s="1"/>
  <c r="P355" i="2"/>
  <c r="Q355" i="2" s="1"/>
  <c r="P354" i="2"/>
  <c r="Q354" i="2" s="1"/>
  <c r="P353" i="2"/>
  <c r="P352" i="2"/>
  <c r="Q352" i="2" s="1"/>
  <c r="P351" i="2"/>
  <c r="Q351" i="2" s="1"/>
  <c r="P350" i="2"/>
  <c r="Q350" i="2" s="1"/>
  <c r="P349" i="2"/>
  <c r="P348" i="2"/>
  <c r="Q348" i="2" s="1"/>
  <c r="P347" i="2"/>
  <c r="Q347" i="2" s="1"/>
  <c r="P346" i="2"/>
  <c r="Q346" i="2" s="1"/>
  <c r="P345" i="2"/>
  <c r="Q345" i="2" s="1"/>
  <c r="P344" i="2"/>
  <c r="Q344" i="2" s="1"/>
  <c r="P343" i="2"/>
  <c r="Q343" i="2" s="1"/>
  <c r="P342" i="2"/>
  <c r="Q342" i="2" s="1"/>
  <c r="P341" i="2"/>
  <c r="P340" i="2"/>
  <c r="Q340" i="2" s="1"/>
  <c r="P339" i="2"/>
  <c r="Q339" i="2" s="1"/>
  <c r="P338" i="2"/>
  <c r="Q338" i="2" s="1"/>
  <c r="P337" i="2"/>
  <c r="Q337" i="2" s="1"/>
  <c r="P336" i="2"/>
  <c r="Q336" i="2" s="1"/>
  <c r="P335" i="2"/>
  <c r="Q335" i="2" s="1"/>
  <c r="P334" i="2"/>
  <c r="Q334" i="2" s="1"/>
  <c r="P333" i="2"/>
  <c r="Q333" i="2" s="1"/>
  <c r="P332" i="2"/>
  <c r="Q332" i="2" s="1"/>
  <c r="P331" i="2"/>
  <c r="P330" i="2"/>
  <c r="Q330" i="2" s="1"/>
  <c r="P329" i="2"/>
  <c r="Q329" i="2" s="1"/>
  <c r="P328" i="2"/>
  <c r="P327" i="2"/>
  <c r="Q327" i="2" s="1"/>
  <c r="P326" i="2"/>
  <c r="Q326" i="2" s="1"/>
  <c r="P325" i="2"/>
  <c r="Q325" i="2" s="1"/>
  <c r="P324" i="2"/>
  <c r="Q324" i="2" s="1"/>
  <c r="P323" i="2"/>
  <c r="P322" i="2"/>
  <c r="Q322" i="2" s="1"/>
  <c r="P321" i="2"/>
  <c r="Q321" i="2" s="1"/>
  <c r="P320" i="2"/>
  <c r="P319" i="2"/>
  <c r="Q319" i="2" s="1"/>
  <c r="P318" i="2"/>
  <c r="Q318" i="2" s="1"/>
  <c r="P317" i="2"/>
  <c r="Q317" i="2" s="1"/>
  <c r="P316" i="2"/>
  <c r="Q316" i="2" s="1"/>
  <c r="P315" i="2"/>
  <c r="P314" i="2"/>
  <c r="Q314" i="2" s="1"/>
  <c r="P313" i="2"/>
  <c r="Q313" i="2" s="1"/>
  <c r="P312" i="2"/>
  <c r="Q312" i="2" s="1"/>
  <c r="P311" i="2"/>
  <c r="Q311" i="2" s="1"/>
  <c r="P310" i="2"/>
  <c r="Q310" i="2" s="1"/>
  <c r="P309" i="2"/>
  <c r="Q309" i="2" s="1"/>
  <c r="P308" i="2"/>
  <c r="Q308" i="2" s="1"/>
  <c r="P307" i="2"/>
  <c r="Q307" i="2" s="1"/>
  <c r="P306" i="2"/>
  <c r="Q306" i="2" s="1"/>
  <c r="P305" i="2"/>
  <c r="P304" i="2"/>
  <c r="P303" i="2"/>
  <c r="Q303" i="2" s="1"/>
  <c r="P302" i="2"/>
  <c r="P301" i="2"/>
  <c r="Q301" i="2" s="1"/>
  <c r="P300" i="2"/>
  <c r="Q300" i="2" s="1"/>
  <c r="P299" i="2"/>
  <c r="Q299" i="2" s="1"/>
  <c r="P298" i="2"/>
  <c r="P297" i="2"/>
  <c r="Q297" i="2" s="1"/>
  <c r="P296" i="2"/>
  <c r="Q296" i="2" s="1"/>
  <c r="P295" i="2"/>
  <c r="Q295" i="2" s="1"/>
  <c r="P294" i="2"/>
  <c r="Q294" i="2" s="1"/>
  <c r="P293" i="2"/>
  <c r="Q293" i="2" s="1"/>
  <c r="P292" i="2"/>
  <c r="Q292" i="2" s="1"/>
  <c r="P291" i="2"/>
  <c r="Q291" i="2" s="1"/>
  <c r="P290" i="2"/>
  <c r="P289" i="2"/>
  <c r="Q289" i="2" s="1"/>
  <c r="P288" i="2"/>
  <c r="Q288" i="2" s="1"/>
  <c r="P287" i="2"/>
  <c r="Q287" i="2" s="1"/>
  <c r="P286" i="2"/>
  <c r="Q286" i="2" s="1"/>
  <c r="P285" i="2"/>
  <c r="Q285" i="2" s="1"/>
  <c r="P284" i="2"/>
  <c r="Q284" i="2" s="1"/>
  <c r="P283" i="2"/>
  <c r="Q283" i="2" s="1"/>
  <c r="P282" i="2"/>
  <c r="R298" i="2" s="1"/>
  <c r="P281" i="2"/>
  <c r="Q281" i="2" s="1"/>
  <c r="P280" i="2"/>
  <c r="Q280" i="2" s="1"/>
  <c r="P279" i="2"/>
  <c r="Q279" i="2" s="1"/>
  <c r="P278" i="2"/>
  <c r="Q278" i="2" s="1"/>
  <c r="P277" i="2"/>
  <c r="P276" i="2"/>
  <c r="Q276" i="2" s="1"/>
  <c r="P275" i="2"/>
  <c r="Q275" i="2" s="1"/>
  <c r="P274" i="2"/>
  <c r="Q274" i="2" s="1"/>
  <c r="P273" i="2"/>
  <c r="Q273" i="2" s="1"/>
  <c r="P272" i="2"/>
  <c r="Q272" i="2" s="1"/>
  <c r="P271" i="2"/>
  <c r="Q271" i="2" s="1"/>
  <c r="P270" i="2"/>
  <c r="Q270" i="2" s="1"/>
  <c r="P269" i="2"/>
  <c r="Q269" i="2" s="1"/>
  <c r="P268" i="2"/>
  <c r="P267" i="2"/>
  <c r="P266" i="2"/>
  <c r="Q266" i="2" s="1"/>
  <c r="P265" i="2"/>
  <c r="Q265" i="2" s="1"/>
  <c r="P264" i="2"/>
  <c r="R277" i="2" s="1"/>
  <c r="P263" i="2"/>
  <c r="Q263" i="2" s="1"/>
  <c r="P262" i="2"/>
  <c r="Q262" i="2" s="1"/>
  <c r="P261" i="2"/>
  <c r="Q261" i="2" s="1"/>
  <c r="P260" i="2"/>
  <c r="P259" i="2"/>
  <c r="P258" i="2"/>
  <c r="P257" i="2"/>
  <c r="Q257" i="2" s="1"/>
  <c r="P256" i="2"/>
  <c r="R260" i="2" s="1"/>
  <c r="P255" i="2"/>
  <c r="Q255" i="2" s="1"/>
  <c r="P254" i="2"/>
  <c r="Q254" i="2" s="1"/>
  <c r="P253" i="2"/>
  <c r="P252" i="2"/>
  <c r="Q252" i="2" s="1"/>
  <c r="P251" i="2"/>
  <c r="P250" i="2"/>
  <c r="Q250" i="2" s="1"/>
  <c r="P249" i="2"/>
  <c r="R251" i="2" s="1"/>
  <c r="P248" i="2"/>
  <c r="Q248" i="2" s="1"/>
  <c r="P247" i="2"/>
  <c r="Q247" i="2" s="1"/>
  <c r="P246" i="2"/>
  <c r="Q246" i="2" s="1"/>
  <c r="P245" i="2"/>
  <c r="P244" i="2"/>
  <c r="Q244" i="2" s="1"/>
  <c r="P243" i="2"/>
  <c r="Q243" i="2" s="1"/>
  <c r="P242" i="2"/>
  <c r="Q242" i="2" s="1"/>
  <c r="P241" i="2"/>
  <c r="Q241" i="2" s="1"/>
  <c r="P240" i="2"/>
  <c r="Q240" i="2" s="1"/>
  <c r="P239" i="2"/>
  <c r="Q239" i="2" s="1"/>
  <c r="P238" i="2"/>
  <c r="Q238" i="2" s="1"/>
  <c r="P237" i="2"/>
  <c r="P236" i="2"/>
  <c r="Q236" i="2" s="1"/>
  <c r="P235" i="2"/>
  <c r="P234" i="2"/>
  <c r="Q234" i="2" s="1"/>
  <c r="P233" i="2"/>
  <c r="Q233" i="2" s="1"/>
  <c r="P232" i="2"/>
  <c r="Q232" i="2" s="1"/>
  <c r="P231" i="2"/>
  <c r="Q231" i="2" s="1"/>
  <c r="P230" i="2"/>
  <c r="Q230" i="2" s="1"/>
  <c r="P229" i="2"/>
  <c r="P228" i="2"/>
  <c r="Q228" i="2" s="1"/>
  <c r="P227" i="2"/>
  <c r="Q227" i="2" s="1"/>
  <c r="P226" i="2"/>
  <c r="Q226" i="2" s="1"/>
  <c r="P225" i="2"/>
  <c r="Q225" i="2" s="1"/>
  <c r="P224" i="2"/>
  <c r="Q224" i="2" s="1"/>
  <c r="P223" i="2"/>
  <c r="Q223" i="2" s="1"/>
  <c r="P222" i="2"/>
  <c r="Q222" i="2" s="1"/>
  <c r="P221" i="2"/>
  <c r="P220" i="2"/>
  <c r="Q220" i="2" s="1"/>
  <c r="P219" i="2"/>
  <c r="P218" i="2"/>
  <c r="Q218" i="2" s="1"/>
  <c r="P217" i="2"/>
  <c r="P216" i="2"/>
  <c r="Q216" i="2" s="1"/>
  <c r="P215" i="2"/>
  <c r="Q215" i="2" s="1"/>
  <c r="P214" i="2"/>
  <c r="Q214" i="2" s="1"/>
  <c r="P213" i="2"/>
  <c r="Q213" i="2" s="1"/>
  <c r="P212" i="2"/>
  <c r="Q212" i="2" s="1"/>
  <c r="P211" i="2"/>
  <c r="P210" i="2"/>
  <c r="Q210" i="2" s="1"/>
  <c r="P209" i="2"/>
  <c r="Q209" i="2" s="1"/>
  <c r="P208" i="2"/>
  <c r="Q208" i="2" s="1"/>
  <c r="P207" i="2"/>
  <c r="Q207" i="2" s="1"/>
  <c r="P206" i="2"/>
  <c r="Q206" i="2" s="1"/>
  <c r="P205" i="2"/>
  <c r="Q205" i="2" s="1"/>
  <c r="P204" i="2"/>
  <c r="P203" i="2"/>
  <c r="Q203" i="2" s="1"/>
  <c r="P202" i="2"/>
  <c r="Q202" i="2" s="1"/>
  <c r="P201" i="2"/>
  <c r="Q201" i="2" s="1"/>
  <c r="P200" i="2"/>
  <c r="Q200" i="2" s="1"/>
  <c r="P199" i="2"/>
  <c r="Q199" i="2" s="1"/>
  <c r="P198" i="2"/>
  <c r="P197" i="2"/>
  <c r="Q197" i="2" s="1"/>
  <c r="P196" i="2"/>
  <c r="Q196" i="2" s="1"/>
  <c r="P195" i="2"/>
  <c r="Q195" i="2" s="1"/>
  <c r="P194" i="2"/>
  <c r="Q194" i="2" s="1"/>
  <c r="P193" i="2"/>
  <c r="Q193" i="2" s="1"/>
  <c r="P192" i="2"/>
  <c r="P191" i="2"/>
  <c r="Q191" i="2" s="1"/>
  <c r="P190" i="2"/>
  <c r="Q190" i="2" s="1"/>
  <c r="P189" i="2"/>
  <c r="Q189" i="2" s="1"/>
  <c r="P188" i="2"/>
  <c r="Q188" i="2" s="1"/>
  <c r="P187" i="2"/>
  <c r="Q187" i="2" s="1"/>
  <c r="P186" i="2"/>
  <c r="P185" i="2"/>
  <c r="P184" i="2"/>
  <c r="Q184" i="2" s="1"/>
  <c r="P183" i="2"/>
  <c r="Q183" i="2" s="1"/>
  <c r="P182" i="2"/>
  <c r="Q182" i="2" s="1"/>
  <c r="P181" i="2"/>
  <c r="Q181" i="2" s="1"/>
  <c r="P180" i="2"/>
  <c r="Q180" i="2" s="1"/>
  <c r="P179" i="2"/>
  <c r="P178" i="2"/>
  <c r="Q178" i="2" s="1"/>
  <c r="P177" i="2"/>
  <c r="P176" i="2"/>
  <c r="Q176" i="2" s="1"/>
  <c r="P175" i="2"/>
  <c r="P174" i="2"/>
  <c r="Q174" i="2" s="1"/>
  <c r="P173" i="2"/>
  <c r="Q173" i="2" s="1"/>
  <c r="P172" i="2"/>
  <c r="Q172" i="2" s="1"/>
  <c r="P171" i="2"/>
  <c r="Q171" i="2" s="1"/>
  <c r="P170" i="2"/>
  <c r="Q170" i="2" s="1"/>
  <c r="P169" i="2"/>
  <c r="Q169" i="2" s="1"/>
  <c r="P168" i="2"/>
  <c r="Q168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6" i="2"/>
  <c r="Q156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6" i="2"/>
  <c r="Q146" i="2" s="1"/>
  <c r="P145" i="2"/>
  <c r="Q145" i="2" s="1"/>
  <c r="P144" i="2"/>
  <c r="Q144" i="2" s="1"/>
  <c r="P143" i="2"/>
  <c r="Q143" i="2" s="1"/>
  <c r="P142" i="2"/>
  <c r="Q142" i="2" s="1"/>
  <c r="P141" i="2"/>
  <c r="Q141" i="2" s="1"/>
  <c r="P140" i="2"/>
  <c r="Q140" i="2" s="1"/>
  <c r="P139" i="2"/>
  <c r="Q139" i="2" s="1"/>
  <c r="P138" i="2"/>
  <c r="Q138" i="2" s="1"/>
  <c r="P137" i="2"/>
  <c r="Q137" i="2" s="1"/>
  <c r="P136" i="2"/>
  <c r="Q136" i="2" s="1"/>
  <c r="P135" i="2"/>
  <c r="Q135" i="2" s="1"/>
  <c r="P134" i="2"/>
  <c r="P133" i="2"/>
  <c r="Q133" i="2" s="1"/>
  <c r="P132" i="2"/>
  <c r="Q132" i="2" s="1"/>
  <c r="P131" i="2"/>
  <c r="Q131" i="2" s="1"/>
  <c r="P130" i="2"/>
  <c r="P129" i="2"/>
  <c r="Q129" i="2" s="1"/>
  <c r="P128" i="2"/>
  <c r="Q128" i="2" s="1"/>
  <c r="P127" i="2"/>
  <c r="Q127" i="2" s="1"/>
  <c r="P126" i="2"/>
  <c r="P125" i="2"/>
  <c r="Q125" i="2" s="1"/>
  <c r="P124" i="2"/>
  <c r="Q124" i="2" s="1"/>
  <c r="P123" i="2"/>
  <c r="Q123" i="2" s="1"/>
  <c r="P122" i="2"/>
  <c r="Q122" i="2" s="1"/>
  <c r="P121" i="2"/>
  <c r="Q121" i="2" s="1"/>
  <c r="P120" i="2"/>
  <c r="P119" i="2"/>
  <c r="Q119" i="2" s="1"/>
  <c r="P118" i="2"/>
  <c r="Q118" i="2" s="1"/>
  <c r="P117" i="2"/>
  <c r="Q117" i="2" s="1"/>
  <c r="P116" i="2"/>
  <c r="Q116" i="2" s="1"/>
  <c r="P115" i="2"/>
  <c r="Q115" i="2" s="1"/>
  <c r="P114" i="2"/>
  <c r="Q114" i="2" s="1"/>
  <c r="P113" i="2"/>
  <c r="P112" i="2"/>
  <c r="Q112" i="2" s="1"/>
  <c r="P111" i="2"/>
  <c r="Q111" i="2" s="1"/>
  <c r="P110" i="2"/>
  <c r="Q110" i="2" s="1"/>
  <c r="P109" i="2"/>
  <c r="Q109" i="2" s="1"/>
  <c r="P108" i="2"/>
  <c r="Q108" i="2" s="1"/>
  <c r="P107" i="2"/>
  <c r="Q107" i="2" s="1"/>
  <c r="P106" i="2"/>
  <c r="Q106" i="2" s="1"/>
  <c r="P105" i="2"/>
  <c r="Q105" i="2" s="1"/>
  <c r="P104" i="2"/>
  <c r="P103" i="2"/>
  <c r="Q103" i="2" s="1"/>
  <c r="P102" i="2"/>
  <c r="Q102" i="2" s="1"/>
  <c r="P101" i="2"/>
  <c r="Q101" i="2" s="1"/>
  <c r="P100" i="2"/>
  <c r="Q100" i="2" s="1"/>
  <c r="P99" i="2"/>
  <c r="Q99" i="2" s="1"/>
  <c r="P98" i="2"/>
  <c r="Q98" i="2" s="1"/>
  <c r="P97" i="2"/>
  <c r="P96" i="2"/>
  <c r="Q96" i="2" s="1"/>
  <c r="P95" i="2"/>
  <c r="Q95" i="2" s="1"/>
  <c r="P94" i="2"/>
  <c r="Q94" i="2" s="1"/>
  <c r="P93" i="2"/>
  <c r="Q93" i="2" s="1"/>
  <c r="P92" i="2"/>
  <c r="Q92" i="2" s="1"/>
  <c r="P91" i="2"/>
  <c r="Q91" i="2" s="1"/>
  <c r="P90" i="2"/>
  <c r="Q90" i="2" s="1"/>
  <c r="P89" i="2"/>
  <c r="P88" i="2"/>
  <c r="Q88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P81" i="2"/>
  <c r="Q81" i="2" s="1"/>
  <c r="P80" i="2"/>
  <c r="Q80" i="2" s="1"/>
  <c r="P79" i="2"/>
  <c r="Q79" i="2" s="1"/>
  <c r="P78" i="2"/>
  <c r="Q78" i="2" s="1"/>
  <c r="P77" i="2"/>
  <c r="Q77" i="2" s="1"/>
  <c r="P76" i="2"/>
  <c r="Q76" i="2" s="1"/>
  <c r="P75" i="2"/>
  <c r="P74" i="2"/>
  <c r="Q74" i="2" s="1"/>
  <c r="P73" i="2"/>
  <c r="Q73" i="2" s="1"/>
  <c r="P72" i="2"/>
  <c r="Q72" i="2" s="1"/>
  <c r="P71" i="2"/>
  <c r="Q71" i="2" s="1"/>
  <c r="P69" i="2"/>
  <c r="Q69" i="2" s="1"/>
  <c r="P68" i="2"/>
  <c r="Q68" i="2" s="1"/>
  <c r="P67" i="2"/>
  <c r="Q67" i="2" s="1"/>
  <c r="P66" i="2"/>
  <c r="P65" i="2"/>
  <c r="Q65" i="2" s="1"/>
  <c r="P64" i="2"/>
  <c r="Q64" i="2" s="1"/>
  <c r="P63" i="2"/>
  <c r="Q63" i="2" s="1"/>
  <c r="P62" i="2"/>
  <c r="Q62" i="2" s="1"/>
  <c r="P60" i="2"/>
  <c r="Q60" i="2" s="1"/>
  <c r="P59" i="2"/>
  <c r="Q59" i="2" s="1"/>
  <c r="P58" i="2"/>
  <c r="P57" i="2"/>
  <c r="Q57" i="2" s="1"/>
  <c r="P56" i="2"/>
  <c r="Q56" i="2" s="1"/>
  <c r="P55" i="2"/>
  <c r="Q55" i="2" s="1"/>
  <c r="P54" i="2"/>
  <c r="Q54" i="2" s="1"/>
  <c r="P52" i="2"/>
  <c r="Q52" i="2" s="1"/>
  <c r="P51" i="2"/>
  <c r="Q51" i="2" s="1"/>
  <c r="P50" i="2"/>
  <c r="Q50" i="2" s="1"/>
  <c r="P49" i="2"/>
  <c r="Q49" i="2" s="1"/>
  <c r="P47" i="2"/>
  <c r="Q47" i="2" s="1"/>
  <c r="P46" i="2"/>
  <c r="Q46" i="2" s="1"/>
  <c r="P44" i="2"/>
  <c r="Q44" i="2" s="1"/>
  <c r="P43" i="2"/>
  <c r="Q43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P35" i="2"/>
  <c r="Q35" i="2" s="1"/>
  <c r="P34" i="2"/>
  <c r="Q34" i="2" s="1"/>
  <c r="P33" i="2"/>
  <c r="Q33" i="2" s="1"/>
  <c r="P32" i="2"/>
  <c r="Q32" i="2" s="1"/>
  <c r="P30" i="2"/>
  <c r="Q30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P21" i="2"/>
  <c r="P20" i="2"/>
  <c r="Q20" i="2" s="1"/>
  <c r="P19" i="2"/>
  <c r="Q19" i="2" s="1"/>
  <c r="P18" i="2"/>
  <c r="Q18" i="2" s="1"/>
  <c r="P16" i="2"/>
  <c r="Q16" i="2" s="1"/>
  <c r="P15" i="2"/>
  <c r="Q15" i="2" s="1"/>
  <c r="P14" i="2"/>
  <c r="Q14" i="2" s="1"/>
  <c r="P13" i="2"/>
  <c r="Q13" i="2" s="1"/>
  <c r="O1747" i="2"/>
  <c r="O1746" i="2"/>
  <c r="O1745" i="2"/>
  <c r="P1745" i="2" s="1"/>
  <c r="O1744" i="2"/>
  <c r="P1744" i="2" s="1"/>
  <c r="O1743" i="2"/>
  <c r="P1743" i="2" s="1"/>
  <c r="O1741" i="2"/>
  <c r="P1741" i="2" s="1"/>
  <c r="O1740" i="2"/>
  <c r="P1740" i="2" s="1"/>
  <c r="O1739" i="2"/>
  <c r="P1739" i="2" s="1"/>
  <c r="O1738" i="2"/>
  <c r="P1738" i="2" s="1"/>
  <c r="O1737" i="2"/>
  <c r="P1737" i="2" s="1"/>
  <c r="O1735" i="2"/>
  <c r="P1735" i="2" s="1"/>
  <c r="O1733" i="2"/>
  <c r="P1733" i="2" s="1"/>
  <c r="O1731" i="2"/>
  <c r="P1731" i="2" s="1"/>
  <c r="O1730" i="2"/>
  <c r="P1730" i="2" s="1"/>
  <c r="O1729" i="2"/>
  <c r="O1728" i="2"/>
  <c r="P1728" i="2" s="1"/>
  <c r="O1727" i="2"/>
  <c r="P1727" i="2" s="1"/>
  <c r="O1725" i="2"/>
  <c r="P1725" i="2" s="1"/>
  <c r="O1723" i="2"/>
  <c r="P1723" i="2" s="1"/>
  <c r="O1722" i="2"/>
  <c r="P1722" i="2" s="1"/>
  <c r="O1720" i="2"/>
  <c r="P1720" i="2" s="1"/>
  <c r="O1719" i="2"/>
  <c r="P1719" i="2" s="1"/>
  <c r="O1718" i="2"/>
  <c r="P1718" i="2" s="1"/>
  <c r="O1717" i="2"/>
  <c r="P1717" i="2" s="1"/>
  <c r="O1716" i="2"/>
  <c r="P1716" i="2" s="1"/>
  <c r="O1715" i="2"/>
  <c r="P1715" i="2" s="1"/>
  <c r="O1714" i="2"/>
  <c r="P1714" i="2" s="1"/>
  <c r="O1713" i="2"/>
  <c r="O1712" i="2"/>
  <c r="P1712" i="2" s="1"/>
  <c r="O1711" i="2"/>
  <c r="P1711" i="2" s="1"/>
  <c r="Q1711" i="2" s="1"/>
  <c r="O1710" i="2"/>
  <c r="P1710" i="2" s="1"/>
  <c r="Q1710" i="2" s="1"/>
  <c r="O1709" i="2"/>
  <c r="P1709" i="2" s="1"/>
  <c r="Q1709" i="2" s="1"/>
  <c r="O1708" i="2"/>
  <c r="P1708" i="2" s="1"/>
  <c r="Q1708" i="2" s="1"/>
  <c r="O1706" i="2"/>
  <c r="P1706" i="2" s="1"/>
  <c r="Q1706" i="2" s="1"/>
  <c r="O1705" i="2"/>
  <c r="P1705" i="2" s="1"/>
  <c r="Q1705" i="2" s="1"/>
  <c r="O1704" i="2"/>
  <c r="P1704" i="2" s="1"/>
  <c r="Q1704" i="2" s="1"/>
  <c r="O1703" i="2"/>
  <c r="P1703" i="2" s="1"/>
  <c r="Q1703" i="2" s="1"/>
  <c r="O1702" i="2"/>
  <c r="P1702" i="2" s="1"/>
  <c r="Q1702" i="2" s="1"/>
  <c r="O1701" i="2"/>
  <c r="P1701" i="2" s="1"/>
  <c r="Q1701" i="2" s="1"/>
  <c r="O1700" i="2"/>
  <c r="P1700" i="2" s="1"/>
  <c r="Q1700" i="2" s="1"/>
  <c r="O1698" i="2"/>
  <c r="P1698" i="2" s="1"/>
  <c r="Q1698" i="2" s="1"/>
  <c r="O1697" i="2"/>
  <c r="P1697" i="2" s="1"/>
  <c r="Q1697" i="2" s="1"/>
  <c r="O1696" i="2"/>
  <c r="P1696" i="2" s="1"/>
  <c r="Q1696" i="2" s="1"/>
  <c r="O1695" i="2"/>
  <c r="P1695" i="2" s="1"/>
  <c r="O1694" i="2"/>
  <c r="P1694" i="2" s="1"/>
  <c r="Q1694" i="2" s="1"/>
  <c r="O1693" i="2"/>
  <c r="P1693" i="2" s="1"/>
  <c r="Q1693" i="2" s="1"/>
  <c r="O1692" i="2"/>
  <c r="P1692" i="2" s="1"/>
  <c r="Q1692" i="2" s="1"/>
  <c r="O1690" i="2"/>
  <c r="P1690" i="2" s="1"/>
  <c r="Q1690" i="2" s="1"/>
  <c r="O1689" i="2"/>
  <c r="P1689" i="2" s="1"/>
  <c r="Q1689" i="2" s="1"/>
  <c r="O1688" i="2"/>
  <c r="O1686" i="2"/>
  <c r="P1686" i="2" s="1"/>
  <c r="Q1686" i="2" s="1"/>
  <c r="O1685" i="2"/>
  <c r="P1685" i="2" s="1"/>
  <c r="Q1685" i="2" s="1"/>
  <c r="O1684" i="2"/>
  <c r="P1684" i="2" s="1"/>
  <c r="Q1684" i="2" s="1"/>
  <c r="O1682" i="2"/>
  <c r="O1681" i="2"/>
  <c r="O1680" i="2"/>
  <c r="P1680" i="2" s="1"/>
  <c r="Q1680" i="2" s="1"/>
  <c r="O1678" i="2"/>
  <c r="P1678" i="2" s="1"/>
  <c r="Q1678" i="2" s="1"/>
  <c r="O1677" i="2"/>
  <c r="P1677" i="2" s="1"/>
  <c r="O1676" i="2"/>
  <c r="P1676" i="2" s="1"/>
  <c r="Q1676" i="2" s="1"/>
  <c r="O1674" i="2"/>
  <c r="P1674" i="2" s="1"/>
  <c r="Q1674" i="2" s="1"/>
  <c r="O1673" i="2"/>
  <c r="P1673" i="2" s="1"/>
  <c r="Q1673" i="2" s="1"/>
  <c r="O1672" i="2"/>
  <c r="P1672" i="2" s="1"/>
  <c r="Q1672" i="2" s="1"/>
  <c r="O1670" i="2"/>
  <c r="P1670" i="2" s="1"/>
  <c r="Q1670" i="2" s="1"/>
  <c r="O1669" i="2"/>
  <c r="P1669" i="2" s="1"/>
  <c r="Q1669" i="2" s="1"/>
  <c r="O1668" i="2"/>
  <c r="P1668" i="2" s="1"/>
  <c r="Q1668" i="2" s="1"/>
  <c r="O1666" i="2"/>
  <c r="P1666" i="2" s="1"/>
  <c r="Q1666" i="2" s="1"/>
  <c r="O1665" i="2"/>
  <c r="O1664" i="2"/>
  <c r="P1664" i="2" s="1"/>
  <c r="Q1664" i="2" s="1"/>
  <c r="O1663" i="2"/>
  <c r="P1663" i="2" s="1"/>
  <c r="O1662" i="2"/>
  <c r="P1662" i="2" s="1"/>
  <c r="Q1662" i="2" s="1"/>
  <c r="O1661" i="2"/>
  <c r="P1661" i="2" s="1"/>
  <c r="Q1661" i="2" s="1"/>
  <c r="O1660" i="2"/>
  <c r="P1660" i="2" s="1"/>
  <c r="Q1660" i="2" s="1"/>
  <c r="O1659" i="2"/>
  <c r="P1659" i="2" s="1"/>
  <c r="Q1659" i="2" s="1"/>
  <c r="O1658" i="2"/>
  <c r="P1658" i="2" s="1"/>
  <c r="Q1658" i="2" s="1"/>
  <c r="O1657" i="2"/>
  <c r="P1657" i="2" s="1"/>
  <c r="Q1657" i="2" s="1"/>
  <c r="O1656" i="2"/>
  <c r="P1656" i="2" s="1"/>
  <c r="Q1656" i="2" s="1"/>
  <c r="O1654" i="2"/>
  <c r="P1654" i="2" s="1"/>
  <c r="Q1654" i="2" s="1"/>
  <c r="O1653" i="2"/>
  <c r="P1653" i="2" s="1"/>
  <c r="Q1653" i="2" s="1"/>
  <c r="O1652" i="2"/>
  <c r="P1652" i="2" s="1"/>
  <c r="Q1652" i="2" s="1"/>
  <c r="O1651" i="2"/>
  <c r="P1651" i="2" s="1"/>
  <c r="Q1651" i="2" s="1"/>
  <c r="O1650" i="2"/>
  <c r="P1650" i="2" s="1"/>
  <c r="Q1650" i="2" s="1"/>
  <c r="O1649" i="2"/>
  <c r="O1648" i="2"/>
  <c r="P1648" i="2" s="1"/>
  <c r="Q1648" i="2" s="1"/>
  <c r="O1646" i="2"/>
  <c r="P1646" i="2" s="1"/>
  <c r="Q1646" i="2" s="1"/>
  <c r="O1645" i="2"/>
  <c r="P1645" i="2" s="1"/>
  <c r="Q1645" i="2" s="1"/>
  <c r="O1644" i="2"/>
  <c r="P1644" i="2" s="1"/>
  <c r="Q1644" i="2" s="1"/>
  <c r="O1643" i="2"/>
  <c r="P1643" i="2" s="1"/>
  <c r="Q1643" i="2" s="1"/>
  <c r="O1642" i="2"/>
  <c r="P1642" i="2" s="1"/>
  <c r="Q1642" i="2" s="1"/>
  <c r="O1641" i="2"/>
  <c r="P1641" i="2" s="1"/>
  <c r="Q1641" i="2" s="1"/>
  <c r="O1639" i="2"/>
  <c r="P1639" i="2" s="1"/>
  <c r="Q1639" i="2" s="1"/>
  <c r="O1638" i="2"/>
  <c r="P1638" i="2" s="1"/>
  <c r="Q1638" i="2" s="1"/>
  <c r="O1637" i="2"/>
  <c r="P1637" i="2" s="1"/>
  <c r="Q1637" i="2" s="1"/>
  <c r="O1636" i="2"/>
  <c r="P1636" i="2" s="1"/>
  <c r="Q1636" i="2" s="1"/>
  <c r="O1635" i="2"/>
  <c r="P1635" i="2" s="1"/>
  <c r="Q1635" i="2" s="1"/>
  <c r="O1634" i="2"/>
  <c r="P1634" i="2" s="1"/>
  <c r="Q1634" i="2" s="1"/>
  <c r="O1633" i="2"/>
  <c r="P1633" i="2" s="1"/>
  <c r="Q1633" i="2" s="1"/>
  <c r="O1631" i="2"/>
  <c r="P1631" i="2" s="1"/>
  <c r="Q1631" i="2" s="1"/>
  <c r="O1630" i="2"/>
  <c r="P1630" i="2" s="1"/>
  <c r="Q1630" i="2" s="1"/>
  <c r="O1629" i="2"/>
  <c r="P1629" i="2" s="1"/>
  <c r="Q1629" i="2" s="1"/>
  <c r="O1628" i="2"/>
  <c r="P1628" i="2" s="1"/>
  <c r="Q1628" i="2" s="1"/>
  <c r="O1627" i="2"/>
  <c r="P1627" i="2" s="1"/>
  <c r="Q1627" i="2" s="1"/>
  <c r="O1626" i="2"/>
  <c r="P1626" i="2" s="1"/>
  <c r="Q1626" i="2" s="1"/>
  <c r="O1625" i="2"/>
  <c r="P1625" i="2" s="1"/>
  <c r="Q1625" i="2" s="1"/>
  <c r="O1623" i="2"/>
  <c r="P1623" i="2" s="1"/>
  <c r="Q1623" i="2" s="1"/>
  <c r="O1622" i="2"/>
  <c r="P1622" i="2" s="1"/>
  <c r="Q1622" i="2" s="1"/>
  <c r="O1621" i="2"/>
  <c r="P1621" i="2" s="1"/>
  <c r="Q1621" i="2" s="1"/>
  <c r="O1620" i="2"/>
  <c r="P1620" i="2" s="1"/>
  <c r="O1619" i="2"/>
  <c r="P1619" i="2" s="1"/>
  <c r="Q1619" i="2" s="1"/>
  <c r="O1618" i="2"/>
  <c r="O1617" i="2"/>
  <c r="O1615" i="2"/>
  <c r="P1615" i="2" s="1"/>
  <c r="Q1615" i="2" s="1"/>
  <c r="O1614" i="2"/>
  <c r="P1614" i="2" s="1"/>
  <c r="Q1614" i="2" s="1"/>
  <c r="O1613" i="2"/>
  <c r="P1613" i="2" s="1"/>
  <c r="O1612" i="2"/>
  <c r="P1612" i="2" s="1"/>
  <c r="Q1612" i="2" s="1"/>
  <c r="O1611" i="2"/>
  <c r="P1611" i="2" s="1"/>
  <c r="Q1611" i="2" s="1"/>
  <c r="O1610" i="2"/>
  <c r="P1610" i="2" s="1"/>
  <c r="O1609" i="2"/>
  <c r="P1609" i="2" s="1"/>
  <c r="O1608" i="2"/>
  <c r="P1608" i="2" s="1"/>
  <c r="O1607" i="2"/>
  <c r="P1607" i="2" s="1"/>
  <c r="Q1607" i="2" s="1"/>
  <c r="O1605" i="2"/>
  <c r="P1605" i="2" s="1"/>
  <c r="Q1605" i="2" s="1"/>
  <c r="O1604" i="2"/>
  <c r="P1604" i="2" s="1"/>
  <c r="Q1604" i="2" s="1"/>
  <c r="O1603" i="2"/>
  <c r="P1603" i="2" s="1"/>
  <c r="Q1603" i="2" s="1"/>
  <c r="O1602" i="2"/>
  <c r="P1602" i="2" s="1"/>
  <c r="Q1602" i="2" s="1"/>
  <c r="O1601" i="2"/>
  <c r="O1600" i="2"/>
  <c r="P1600" i="2" s="1"/>
  <c r="Q1600" i="2" s="1"/>
  <c r="O1599" i="2"/>
  <c r="P1599" i="2" s="1"/>
  <c r="Q1599" i="2" s="1"/>
  <c r="O1597" i="2"/>
  <c r="P1597" i="2" s="1"/>
  <c r="Q1597" i="2" s="1"/>
  <c r="O1596" i="2"/>
  <c r="P1596" i="2" s="1"/>
  <c r="Q1596" i="2" s="1"/>
  <c r="O1595" i="2"/>
  <c r="P1595" i="2" s="1"/>
  <c r="Q1595" i="2" s="1"/>
  <c r="O1594" i="2"/>
  <c r="P1594" i="2" s="1"/>
  <c r="Q1594" i="2" s="1"/>
  <c r="O1593" i="2"/>
  <c r="P1593" i="2" s="1"/>
  <c r="Q1593" i="2" s="1"/>
  <c r="O1592" i="2"/>
  <c r="P1592" i="2" s="1"/>
  <c r="Q1592" i="2" s="1"/>
  <c r="O1591" i="2"/>
  <c r="P1591" i="2" s="1"/>
  <c r="Q1591" i="2" s="1"/>
  <c r="O1590" i="2"/>
  <c r="P1590" i="2" s="1"/>
  <c r="Q1590" i="2" s="1"/>
  <c r="O1588" i="2"/>
  <c r="P1588" i="2" s="1"/>
  <c r="Q1588" i="2" s="1"/>
  <c r="O1587" i="2"/>
  <c r="P1587" i="2" s="1"/>
  <c r="O1586" i="2"/>
  <c r="O1585" i="2"/>
  <c r="P1585" i="2" s="1"/>
  <c r="Q1585" i="2" s="1"/>
  <c r="O1584" i="2"/>
  <c r="P1584" i="2" s="1"/>
  <c r="Q1584" i="2" s="1"/>
  <c r="O1583" i="2"/>
  <c r="P1583" i="2" s="1"/>
  <c r="Q1583" i="2" s="1"/>
  <c r="O1582" i="2"/>
  <c r="P1582" i="2" s="1"/>
  <c r="Q1582" i="2" s="1"/>
  <c r="O1581" i="2"/>
  <c r="P1581" i="2" s="1"/>
  <c r="Q1581" i="2" s="1"/>
  <c r="O1580" i="2"/>
  <c r="P1580" i="2" s="1"/>
  <c r="Q1580" i="2" s="1"/>
  <c r="O1578" i="2"/>
  <c r="P1578" i="2" s="1"/>
  <c r="Q1578" i="2" s="1"/>
  <c r="O1577" i="2"/>
  <c r="P1577" i="2" s="1"/>
  <c r="Q1577" i="2" s="1"/>
  <c r="O1576" i="2"/>
  <c r="P1576" i="2" s="1"/>
  <c r="Q1576" i="2" s="1"/>
  <c r="O1575" i="2"/>
  <c r="P1575" i="2" s="1"/>
  <c r="Q1575" i="2" s="1"/>
  <c r="O1574" i="2"/>
  <c r="P1574" i="2" s="1"/>
  <c r="Q1574" i="2" s="1"/>
  <c r="O1573" i="2"/>
  <c r="P1573" i="2" s="1"/>
  <c r="Q1573" i="2" s="1"/>
  <c r="O1572" i="2"/>
  <c r="P1572" i="2" s="1"/>
  <c r="Q1572" i="2" s="1"/>
  <c r="O1571" i="2"/>
  <c r="P1571" i="2" s="1"/>
  <c r="Q1571" i="2" s="1"/>
  <c r="O1570" i="2"/>
  <c r="P1570" i="2" s="1"/>
  <c r="Q1570" i="2" s="1"/>
  <c r="O1568" i="2"/>
  <c r="O1567" i="2"/>
  <c r="P1567" i="2" s="1"/>
  <c r="Q1567" i="2" s="1"/>
  <c r="O1566" i="2"/>
  <c r="P1566" i="2" s="1"/>
  <c r="Q1566" i="2" s="1"/>
  <c r="O1565" i="2"/>
  <c r="P1565" i="2" s="1"/>
  <c r="Q1565" i="2" s="1"/>
  <c r="O1564" i="2"/>
  <c r="O1563" i="2"/>
  <c r="P1563" i="2" s="1"/>
  <c r="Q1563" i="2" s="1"/>
  <c r="O1562" i="2"/>
  <c r="P1562" i="2" s="1"/>
  <c r="Q1562" i="2" s="1"/>
  <c r="O1561" i="2"/>
  <c r="P1561" i="2" s="1"/>
  <c r="Q1561" i="2" s="1"/>
  <c r="O1560" i="2"/>
  <c r="P1560" i="2" s="1"/>
  <c r="Q1560" i="2" s="1"/>
  <c r="O1558" i="2"/>
  <c r="P1558" i="2" s="1"/>
  <c r="Q1558" i="2" s="1"/>
  <c r="O1557" i="2"/>
  <c r="P1557" i="2" s="1"/>
  <c r="Q1557" i="2" s="1"/>
  <c r="O1556" i="2"/>
  <c r="P1556" i="2" s="1"/>
  <c r="Q1556" i="2" s="1"/>
  <c r="O1555" i="2"/>
  <c r="P1555" i="2" s="1"/>
  <c r="Q1555" i="2" s="1"/>
  <c r="O1554" i="2"/>
  <c r="P1554" i="2" s="1"/>
  <c r="Q1554" i="2" s="1"/>
  <c r="O1553" i="2"/>
  <c r="P1553" i="2" s="1"/>
  <c r="Q1553" i="2" s="1"/>
  <c r="O1552" i="2"/>
  <c r="P1552" i="2" s="1"/>
  <c r="Q1552" i="2" s="1"/>
  <c r="O1551" i="2"/>
  <c r="P1551" i="2" s="1"/>
  <c r="Q1551" i="2" s="1"/>
  <c r="O1549" i="2"/>
  <c r="P1549" i="2" s="1"/>
  <c r="Q1549" i="2" s="1"/>
  <c r="O1548" i="2"/>
  <c r="P1548" i="2" s="1"/>
  <c r="Q1548" i="2" s="1"/>
  <c r="O1547" i="2"/>
  <c r="P1547" i="2" s="1"/>
  <c r="Q1547" i="2" s="1"/>
  <c r="O1546" i="2"/>
  <c r="P1546" i="2" s="1"/>
  <c r="Q1546" i="2" s="1"/>
  <c r="O1545" i="2"/>
  <c r="P1545" i="2" s="1"/>
  <c r="Q1545" i="2" s="1"/>
  <c r="O1544" i="2"/>
  <c r="P1544" i="2" s="1"/>
  <c r="Q1544" i="2" s="1"/>
  <c r="O1543" i="2"/>
  <c r="P1543" i="2" s="1"/>
  <c r="Q1543" i="2" s="1"/>
  <c r="O1542" i="2"/>
  <c r="P1542" i="2" s="1"/>
  <c r="Q1542" i="2" s="1"/>
  <c r="O1540" i="2"/>
  <c r="P1540" i="2" s="1"/>
  <c r="O1539" i="2"/>
  <c r="P1539" i="2" s="1"/>
  <c r="Q1539" i="2" s="1"/>
  <c r="O1538" i="2"/>
  <c r="P1538" i="2" s="1"/>
  <c r="Q1538" i="2" s="1"/>
  <c r="O1537" i="2"/>
  <c r="O1536" i="2"/>
  <c r="P1536" i="2" s="1"/>
  <c r="Q1536" i="2" s="1"/>
  <c r="O1535" i="2"/>
  <c r="P1535" i="2" s="1"/>
  <c r="R1537" i="2" s="1"/>
  <c r="O1534" i="2"/>
  <c r="P1534" i="2" s="1"/>
  <c r="Q1534" i="2" s="1"/>
  <c r="O1533" i="2"/>
  <c r="P1533" i="2" s="1"/>
  <c r="Q1533" i="2" s="1"/>
  <c r="O1532" i="2"/>
  <c r="P1532" i="2" s="1"/>
  <c r="Q1532" i="2" s="1"/>
  <c r="O1531" i="2"/>
  <c r="P1531" i="2" s="1"/>
  <c r="O1530" i="2"/>
  <c r="P1530" i="2" s="1"/>
  <c r="Q1530" i="2" s="1"/>
  <c r="O1529" i="2"/>
  <c r="P1529" i="2" s="1"/>
  <c r="Q1529" i="2" s="1"/>
  <c r="O1528" i="2"/>
  <c r="P1528" i="2" s="1"/>
  <c r="Q1528" i="2" s="1"/>
  <c r="O1527" i="2"/>
  <c r="P1527" i="2" s="1"/>
  <c r="Q1527" i="2" s="1"/>
  <c r="O1526" i="2"/>
  <c r="P1526" i="2" s="1"/>
  <c r="Q1526" i="2" s="1"/>
  <c r="O1525" i="2"/>
  <c r="P1525" i="2" s="1"/>
  <c r="Q1525" i="2" s="1"/>
  <c r="O1524" i="2"/>
  <c r="P1524" i="2" s="1"/>
  <c r="Q1524" i="2" s="1"/>
  <c r="O1522" i="2"/>
  <c r="P1522" i="2" s="1"/>
  <c r="Q1522" i="2" s="1"/>
  <c r="O1521" i="2"/>
  <c r="P1521" i="2" s="1"/>
  <c r="Q1521" i="2" s="1"/>
  <c r="O1520" i="2"/>
  <c r="P1520" i="2" s="1"/>
  <c r="Q1520" i="2" s="1"/>
  <c r="O1519" i="2"/>
  <c r="P1519" i="2" s="1"/>
  <c r="Q1519" i="2" s="1"/>
  <c r="O1518" i="2"/>
  <c r="P1518" i="2" s="1"/>
  <c r="Q1518" i="2" s="1"/>
  <c r="O1517" i="2"/>
  <c r="P1517" i="2" s="1"/>
  <c r="Q1517" i="2" s="1"/>
  <c r="O1516" i="2"/>
  <c r="O1514" i="2"/>
  <c r="P1514" i="2" s="1"/>
  <c r="Q1514" i="2" s="1"/>
  <c r="O1513" i="2"/>
  <c r="P1513" i="2" s="1"/>
  <c r="Q1513" i="2" s="1"/>
  <c r="O1512" i="2"/>
  <c r="O1511" i="2"/>
  <c r="P1511" i="2" s="1"/>
  <c r="Q1511" i="2" s="1"/>
  <c r="O1510" i="2"/>
  <c r="P1510" i="2" s="1"/>
  <c r="Q1510" i="2" s="1"/>
  <c r="O1509" i="2"/>
  <c r="P1509" i="2" s="1"/>
  <c r="Q1509" i="2" s="1"/>
  <c r="O1508" i="2"/>
  <c r="P1508" i="2" s="1"/>
  <c r="Q1508" i="2" s="1"/>
  <c r="O1506" i="2"/>
  <c r="P1506" i="2" s="1"/>
  <c r="Q1506" i="2" s="1"/>
  <c r="O1505" i="2"/>
  <c r="P1505" i="2" s="1"/>
  <c r="Q1505" i="2" s="1"/>
  <c r="O1504" i="2"/>
  <c r="P1504" i="2" s="1"/>
  <c r="Q1504" i="2" s="1"/>
  <c r="O1503" i="2"/>
  <c r="P1503" i="2" s="1"/>
  <c r="Q1503" i="2" s="1"/>
  <c r="O1502" i="2"/>
  <c r="P1502" i="2" s="1"/>
  <c r="Q1502" i="2" s="1"/>
  <c r="O1501" i="2"/>
  <c r="P1501" i="2" s="1"/>
  <c r="Q1501" i="2" s="1"/>
  <c r="O1499" i="2"/>
  <c r="P1499" i="2" s="1"/>
  <c r="Q1499" i="2" s="1"/>
  <c r="O1498" i="2"/>
  <c r="P1498" i="2" s="1"/>
  <c r="Q1498" i="2" s="1"/>
  <c r="O1497" i="2"/>
  <c r="P1497" i="2" s="1"/>
  <c r="Q1497" i="2" s="1"/>
  <c r="O1496" i="2"/>
  <c r="P1496" i="2" s="1"/>
  <c r="Q1496" i="2" s="1"/>
  <c r="O1495" i="2"/>
  <c r="P1495" i="2" s="1"/>
  <c r="Q1495" i="2" s="1"/>
  <c r="O1494" i="2"/>
  <c r="P1494" i="2" s="1"/>
  <c r="Q1494" i="2" s="1"/>
  <c r="O1492" i="2"/>
  <c r="P1492" i="2" s="1"/>
  <c r="Q1492" i="2" s="1"/>
  <c r="O1491" i="2"/>
  <c r="P1491" i="2" s="1"/>
  <c r="Q1491" i="2" s="1"/>
  <c r="O1490" i="2"/>
  <c r="P1490" i="2" s="1"/>
  <c r="Q1490" i="2" s="1"/>
  <c r="O1489" i="2"/>
  <c r="P1489" i="2" s="1"/>
  <c r="Q1489" i="2" s="1"/>
  <c r="O1488" i="2"/>
  <c r="P1488" i="2" s="1"/>
  <c r="Q1488" i="2" s="1"/>
  <c r="O1487" i="2"/>
  <c r="P1487" i="2" s="1"/>
  <c r="Q1487" i="2" s="1"/>
  <c r="O1485" i="2"/>
  <c r="P1485" i="2" s="1"/>
  <c r="Q1485" i="2" s="1"/>
  <c r="O1484" i="2"/>
  <c r="P1484" i="2" s="1"/>
  <c r="Q1484" i="2" s="1"/>
  <c r="O1483" i="2"/>
  <c r="P1483" i="2" s="1"/>
  <c r="Q1483" i="2" s="1"/>
  <c r="O1482" i="2"/>
  <c r="P1482" i="2" s="1"/>
  <c r="Q1482" i="2" s="1"/>
  <c r="O1481" i="2"/>
  <c r="P1481" i="2" s="1"/>
  <c r="Q1481" i="2" s="1"/>
  <c r="O1480" i="2"/>
  <c r="P1480" i="2" s="1"/>
  <c r="Q1480" i="2" s="1"/>
  <c r="O1478" i="2"/>
  <c r="P1478" i="2" s="1"/>
  <c r="Q1478" i="2" s="1"/>
  <c r="O1477" i="2"/>
  <c r="P1477" i="2" s="1"/>
  <c r="Q1477" i="2" s="1"/>
  <c r="O1476" i="2"/>
  <c r="P1476" i="2" s="1"/>
  <c r="Q1476" i="2" s="1"/>
  <c r="O1475" i="2"/>
  <c r="P1475" i="2" s="1"/>
  <c r="Q1475" i="2" s="1"/>
  <c r="O1474" i="2"/>
  <c r="P1474" i="2" s="1"/>
  <c r="Q1474" i="2" s="1"/>
  <c r="O1473" i="2"/>
  <c r="P1473" i="2" s="1"/>
  <c r="Q1473" i="2" s="1"/>
  <c r="O1471" i="2"/>
  <c r="P1471" i="2" s="1"/>
  <c r="Q1471" i="2" s="1"/>
  <c r="O1470" i="2"/>
  <c r="P1470" i="2" s="1"/>
  <c r="Q1470" i="2" s="1"/>
  <c r="O1469" i="2"/>
  <c r="P1469" i="2" s="1"/>
  <c r="Q1469" i="2" s="1"/>
  <c r="O1468" i="2"/>
  <c r="P1468" i="2" s="1"/>
  <c r="Q1468" i="2" s="1"/>
  <c r="O1467" i="2"/>
  <c r="P1467" i="2" s="1"/>
  <c r="O1466" i="2"/>
  <c r="P1466" i="2" s="1"/>
  <c r="Q1466" i="2" s="1"/>
  <c r="O1464" i="2"/>
  <c r="O1463" i="2"/>
  <c r="P1463" i="2" s="1"/>
  <c r="Q1463" i="2" s="1"/>
  <c r="O1462" i="2"/>
  <c r="P1462" i="2" s="1"/>
  <c r="Q1462" i="2" s="1"/>
  <c r="O1461" i="2"/>
  <c r="P1461" i="2" s="1"/>
  <c r="Q1461" i="2" s="1"/>
  <c r="O1460" i="2"/>
  <c r="P1460" i="2" s="1"/>
  <c r="Q1460" i="2" s="1"/>
  <c r="O1459" i="2"/>
  <c r="P1459" i="2" s="1"/>
  <c r="O1458" i="2"/>
  <c r="O1457" i="2"/>
  <c r="P1457" i="2" s="1"/>
  <c r="O1456" i="2"/>
  <c r="P1456" i="2" s="1"/>
  <c r="Q1456" i="2" s="1"/>
  <c r="O1455" i="2"/>
  <c r="P1455" i="2" s="1"/>
  <c r="O1454" i="2"/>
  <c r="P1454" i="2" s="1"/>
  <c r="Q1454" i="2" s="1"/>
  <c r="O1453" i="2"/>
  <c r="P1453" i="2" s="1"/>
  <c r="O1452" i="2"/>
  <c r="P1452" i="2" s="1"/>
  <c r="Q1452" i="2" s="1"/>
  <c r="O1451" i="2"/>
  <c r="P1451" i="2" s="1"/>
  <c r="O1450" i="2"/>
  <c r="P1450" i="2" s="1"/>
  <c r="Q1450" i="2" s="1"/>
  <c r="O1449" i="2"/>
  <c r="P1449" i="2" s="1"/>
  <c r="O1448" i="2"/>
  <c r="O1447" i="2"/>
  <c r="P1447" i="2" s="1"/>
  <c r="O1446" i="2"/>
  <c r="P1446" i="2" s="1"/>
  <c r="Q1446" i="2" s="1"/>
  <c r="O1445" i="2"/>
  <c r="P1445" i="2" s="1"/>
  <c r="O1444" i="2"/>
  <c r="P1444" i="2" s="1"/>
  <c r="Q1444" i="2" s="1"/>
  <c r="O1443" i="2"/>
  <c r="P1443" i="2" s="1"/>
  <c r="O1442" i="2"/>
  <c r="P1442" i="2" s="1"/>
  <c r="Q1442" i="2" s="1"/>
  <c r="O1441" i="2"/>
  <c r="P1441" i="2" s="1"/>
  <c r="O1440" i="2"/>
  <c r="P1440" i="2" s="1"/>
  <c r="Q1440" i="2" s="1"/>
  <c r="O1439" i="2"/>
  <c r="P1439" i="2" s="1"/>
  <c r="O1438" i="2"/>
  <c r="P1438" i="2" s="1"/>
  <c r="Q1438" i="2" s="1"/>
  <c r="O1437" i="2"/>
  <c r="P1437" i="2" s="1"/>
  <c r="O1436" i="2"/>
  <c r="O1435" i="2"/>
  <c r="P1435" i="2" s="1"/>
  <c r="O1434" i="2"/>
  <c r="P1434" i="2" s="1"/>
  <c r="Q1434" i="2" s="1"/>
  <c r="O1433" i="2"/>
  <c r="P1433" i="2" s="1"/>
  <c r="O1432" i="2"/>
  <c r="P1432" i="2" s="1"/>
  <c r="Q1432" i="2" s="1"/>
  <c r="O1431" i="2"/>
  <c r="P1431" i="2" s="1"/>
  <c r="O1430" i="2"/>
  <c r="P1430" i="2" s="1"/>
  <c r="Q1430" i="2" s="1"/>
  <c r="O1429" i="2"/>
  <c r="P1429" i="2" s="1"/>
  <c r="O1428" i="2"/>
  <c r="P1428" i="2" s="1"/>
  <c r="Q1428" i="2" s="1"/>
  <c r="O1427" i="2"/>
  <c r="P1427" i="2" s="1"/>
  <c r="O1426" i="2"/>
  <c r="P1426" i="2" s="1"/>
  <c r="Q1426" i="2" s="1"/>
  <c r="O1425" i="2"/>
  <c r="P1425" i="2" s="1"/>
  <c r="O1424" i="2"/>
  <c r="P1424" i="2" s="1"/>
  <c r="Q1424" i="2" s="1"/>
  <c r="O1423" i="2"/>
  <c r="P1423" i="2" s="1"/>
  <c r="O1422" i="2"/>
  <c r="P1422" i="2" s="1"/>
  <c r="Q1422" i="2" s="1"/>
  <c r="O1421" i="2"/>
  <c r="P1421" i="2" s="1"/>
  <c r="O1420" i="2"/>
  <c r="P1420" i="2" s="1"/>
  <c r="Q1420" i="2" s="1"/>
  <c r="O1419" i="2"/>
  <c r="P1419" i="2" s="1"/>
  <c r="O1418" i="2"/>
  <c r="P1418" i="2" s="1"/>
  <c r="Q1418" i="2" s="1"/>
  <c r="O1417" i="2"/>
  <c r="P1417" i="2" s="1"/>
  <c r="O1416" i="2"/>
  <c r="O1415" i="2"/>
  <c r="P1415" i="2" s="1"/>
  <c r="O1414" i="2"/>
  <c r="P1414" i="2" s="1"/>
  <c r="Q1414" i="2" s="1"/>
  <c r="O1413" i="2"/>
  <c r="P1413" i="2" s="1"/>
  <c r="O1412" i="2"/>
  <c r="P1412" i="2" s="1"/>
  <c r="Q1412" i="2" s="1"/>
  <c r="O1411" i="2"/>
  <c r="P1411" i="2" s="1"/>
  <c r="O1410" i="2"/>
  <c r="O1409" i="2"/>
  <c r="O1408" i="2"/>
  <c r="P1408" i="2" s="1"/>
  <c r="Q1408" i="2" s="1"/>
  <c r="O1407" i="2"/>
  <c r="P1407" i="2" s="1"/>
  <c r="Q1407" i="2" s="1"/>
  <c r="O1406" i="2"/>
  <c r="P1406" i="2" s="1"/>
  <c r="Q1406" i="2" s="1"/>
  <c r="O1405" i="2"/>
  <c r="P1405" i="2" s="1"/>
  <c r="O1404" i="2"/>
  <c r="P1404" i="2" s="1"/>
  <c r="O1403" i="2"/>
  <c r="P1403" i="2" s="1"/>
  <c r="O1402" i="2"/>
  <c r="P1402" i="2" s="1"/>
  <c r="Q1402" i="2" s="1"/>
  <c r="O1401" i="2"/>
  <c r="P1401" i="2" s="1"/>
  <c r="Q1401" i="2" s="1"/>
  <c r="O1399" i="2"/>
  <c r="P1399" i="2" s="1"/>
  <c r="Q1399" i="2" s="1"/>
  <c r="O1397" i="2"/>
  <c r="P1397" i="2" s="1"/>
  <c r="Q1397" i="2" s="1"/>
  <c r="O1395" i="2"/>
  <c r="P1395" i="2" s="1"/>
  <c r="Q1395" i="2" s="1"/>
  <c r="O1394" i="2"/>
  <c r="O1392" i="2"/>
  <c r="P1392" i="2" s="1"/>
  <c r="Q1392" i="2" s="1"/>
  <c r="O1391" i="2"/>
  <c r="P1391" i="2" s="1"/>
  <c r="Q1391" i="2" s="1"/>
  <c r="O1389" i="2"/>
  <c r="P1389" i="2" s="1"/>
  <c r="Q1389" i="2" s="1"/>
  <c r="O1388" i="2"/>
  <c r="P1388" i="2" s="1"/>
  <c r="Q1388" i="2" s="1"/>
  <c r="O1386" i="2"/>
  <c r="P1386" i="2" s="1"/>
  <c r="Q1386" i="2" s="1"/>
  <c r="O1385" i="2"/>
  <c r="P1385" i="2" s="1"/>
  <c r="Q1385" i="2" s="1"/>
  <c r="O1383" i="2"/>
  <c r="P1383" i="2" s="1"/>
  <c r="Q1383" i="2" s="1"/>
  <c r="O1382" i="2"/>
  <c r="P1382" i="2" s="1"/>
  <c r="Q1382" i="2" s="1"/>
  <c r="O1380" i="2"/>
  <c r="P1380" i="2" s="1"/>
  <c r="Q1380" i="2" s="1"/>
  <c r="O1378" i="2"/>
  <c r="P1378" i="2" s="1"/>
  <c r="Q1378" i="2" s="1"/>
  <c r="O1376" i="2"/>
  <c r="P1376" i="2" s="1"/>
  <c r="Q1376" i="2" s="1"/>
  <c r="O1375" i="2"/>
  <c r="P1375" i="2" s="1"/>
  <c r="Q1375" i="2" s="1"/>
  <c r="O1373" i="2"/>
  <c r="P1373" i="2" s="1"/>
  <c r="Q1373" i="2" s="1"/>
  <c r="O1372" i="2"/>
  <c r="P1372" i="2" s="1"/>
  <c r="Q1372" i="2" s="1"/>
  <c r="O1371" i="2"/>
  <c r="P1371" i="2" s="1"/>
  <c r="O1370" i="2"/>
  <c r="P1370" i="2" s="1"/>
  <c r="O1369" i="2"/>
  <c r="P1369" i="2" s="1"/>
  <c r="Q1369" i="2" s="1"/>
  <c r="O1368" i="2"/>
  <c r="P1368" i="2" s="1"/>
  <c r="Q1368" i="2" s="1"/>
  <c r="O1366" i="2"/>
  <c r="P1366" i="2" s="1"/>
  <c r="Q1366" i="2" s="1"/>
  <c r="O1365" i="2"/>
  <c r="P1365" i="2" s="1"/>
  <c r="Q1365" i="2" s="1"/>
  <c r="O1363" i="2"/>
  <c r="P1363" i="2" s="1"/>
  <c r="Q1363" i="2" s="1"/>
  <c r="O1362" i="2"/>
  <c r="O1360" i="2"/>
  <c r="O1359" i="2"/>
  <c r="P1359" i="2" s="1"/>
  <c r="Q1359" i="2" s="1"/>
  <c r="O1358" i="2"/>
  <c r="P1358" i="2" s="1"/>
  <c r="Q1358" i="2" s="1"/>
  <c r="O1356" i="2"/>
  <c r="P1356" i="2" s="1"/>
  <c r="Q1356" i="2" s="1"/>
  <c r="O1355" i="2"/>
  <c r="P1355" i="2" s="1"/>
  <c r="Q1355" i="2" s="1"/>
  <c r="O1353" i="2"/>
  <c r="P1353" i="2" s="1"/>
  <c r="Q1353" i="2" s="1"/>
  <c r="O1352" i="2"/>
  <c r="P1352" i="2" s="1"/>
  <c r="Q1352" i="2" s="1"/>
  <c r="O1350" i="2"/>
  <c r="P1350" i="2" s="1"/>
  <c r="Q1350" i="2" s="1"/>
  <c r="O1349" i="2"/>
  <c r="P1349" i="2" s="1"/>
  <c r="Q1349" i="2" s="1"/>
  <c r="O1348" i="2"/>
  <c r="P1348" i="2" s="1"/>
  <c r="Q1348" i="2" s="1"/>
  <c r="O1346" i="2"/>
  <c r="P1346" i="2" s="1"/>
  <c r="Q1346" i="2" s="1"/>
  <c r="O1345" i="2"/>
  <c r="O1344" i="2"/>
  <c r="P1344" i="2" s="1"/>
  <c r="Q1344" i="2" s="1"/>
  <c r="O1343" i="2"/>
  <c r="P1343" i="2" s="1"/>
  <c r="Q1343" i="2" s="1"/>
  <c r="O1342" i="2"/>
  <c r="P1342" i="2" s="1"/>
  <c r="Q1342" i="2" s="1"/>
  <c r="O1341" i="2"/>
  <c r="P1341" i="2" s="1"/>
  <c r="O1340" i="2"/>
  <c r="P1340" i="2" s="1"/>
  <c r="Q1340" i="2" s="1"/>
  <c r="O1339" i="2"/>
  <c r="P1339" i="2" s="1"/>
  <c r="Q1339" i="2" s="1"/>
  <c r="O1337" i="2"/>
  <c r="P1337" i="2" s="1"/>
  <c r="Q1337" i="2" s="1"/>
  <c r="O1336" i="2"/>
  <c r="P1336" i="2" s="1"/>
  <c r="Q1336" i="2" s="1"/>
  <c r="O1334" i="2"/>
  <c r="P1334" i="2" s="1"/>
  <c r="Q1334" i="2" s="1"/>
  <c r="O1333" i="2"/>
  <c r="P1333" i="2" s="1"/>
  <c r="Q1333" i="2" s="1"/>
  <c r="O1331" i="2"/>
  <c r="P1331" i="2" s="1"/>
  <c r="Q1331" i="2" s="1"/>
  <c r="O1329" i="2"/>
  <c r="P1329" i="2" s="1"/>
  <c r="Q1329" i="2" s="1"/>
  <c r="O1328" i="2"/>
  <c r="P1328" i="2" s="1"/>
  <c r="Q1328" i="2" s="1"/>
  <c r="O1326" i="2"/>
  <c r="P1326" i="2" s="1"/>
  <c r="Q1326" i="2" s="1"/>
  <c r="O1325" i="2"/>
  <c r="P1325" i="2" s="1"/>
  <c r="Q1325" i="2" s="1"/>
  <c r="O1323" i="2"/>
  <c r="P1323" i="2" s="1"/>
  <c r="Q1323" i="2" s="1"/>
  <c r="O1321" i="2"/>
  <c r="P1321" i="2" s="1"/>
  <c r="Q1321" i="2" s="1"/>
  <c r="O1319" i="2"/>
  <c r="P1319" i="2" s="1"/>
  <c r="Q1319" i="2" s="1"/>
  <c r="O1317" i="2"/>
  <c r="P1317" i="2" s="1"/>
  <c r="Q1317" i="2" s="1"/>
  <c r="O1315" i="2"/>
  <c r="P1315" i="2" s="1"/>
  <c r="Q1315" i="2" s="1"/>
  <c r="O1314" i="2"/>
  <c r="O1312" i="2"/>
  <c r="O1311" i="2"/>
  <c r="P1311" i="2" s="1"/>
  <c r="Q1311" i="2" s="1"/>
  <c r="O1309" i="2"/>
  <c r="P1309" i="2" s="1"/>
  <c r="Q1309" i="2" s="1"/>
  <c r="O1308" i="2"/>
  <c r="P1308" i="2" s="1"/>
  <c r="Q1308" i="2" s="1"/>
  <c r="O1306" i="2"/>
  <c r="P1306" i="2" s="1"/>
  <c r="Q1306" i="2" s="1"/>
  <c r="O1305" i="2"/>
  <c r="P1305" i="2" s="1"/>
  <c r="Q1305" i="2" s="1"/>
  <c r="O1304" i="2"/>
  <c r="P1304" i="2" s="1"/>
  <c r="Q1304" i="2" s="1"/>
  <c r="O1303" i="2"/>
  <c r="P1303" i="2" s="1"/>
  <c r="O1302" i="2"/>
  <c r="P1302" i="2" s="1"/>
  <c r="Q1302" i="2" s="1"/>
  <c r="O1301" i="2"/>
  <c r="P1301" i="2" s="1"/>
  <c r="Q1301" i="2" s="1"/>
  <c r="O1299" i="2"/>
  <c r="P1299" i="2" s="1"/>
  <c r="Q1299" i="2" s="1"/>
  <c r="O1298" i="2"/>
  <c r="O1296" i="2"/>
  <c r="P1296" i="2" s="1"/>
  <c r="Q1296" i="2" s="1"/>
  <c r="O1295" i="2"/>
  <c r="P1295" i="2" s="1"/>
  <c r="Q1295" i="2" s="1"/>
  <c r="O1294" i="2"/>
  <c r="P1294" i="2" s="1"/>
  <c r="Q1294" i="2" s="1"/>
  <c r="O1292" i="2"/>
  <c r="P1292" i="2" s="1"/>
  <c r="Q1292" i="2" s="1"/>
  <c r="O1291" i="2"/>
  <c r="P1291" i="2" s="1"/>
  <c r="Q1291" i="2" s="1"/>
  <c r="O1290" i="2"/>
  <c r="P1290" i="2" s="1"/>
  <c r="Q1290" i="2" s="1"/>
  <c r="O1288" i="2"/>
  <c r="O1287" i="2"/>
  <c r="P1287" i="2" s="1"/>
  <c r="Q1287" i="2" s="1"/>
  <c r="O1285" i="2"/>
  <c r="P1285" i="2" s="1"/>
  <c r="Q1285" i="2" s="1"/>
  <c r="O1284" i="2"/>
  <c r="P1284" i="2" s="1"/>
  <c r="Q1284" i="2" s="1"/>
  <c r="O1283" i="2"/>
  <c r="P1283" i="2" s="1"/>
  <c r="Q1283" i="2" s="1"/>
  <c r="O1281" i="2"/>
  <c r="P1281" i="2" s="1"/>
  <c r="Q1281" i="2" s="1"/>
  <c r="O1280" i="2"/>
  <c r="P1280" i="2" s="1"/>
  <c r="Q1280" i="2" s="1"/>
  <c r="O1278" i="2"/>
  <c r="P1278" i="2" s="1"/>
  <c r="Q1278" i="2" s="1"/>
  <c r="O1277" i="2"/>
  <c r="P1277" i="2" s="1"/>
  <c r="Q1277" i="2" s="1"/>
  <c r="O1276" i="2"/>
  <c r="P1276" i="2" s="1"/>
  <c r="Q1276" i="2" s="1"/>
  <c r="O1275" i="2"/>
  <c r="P1275" i="2" s="1"/>
  <c r="Q1275" i="2" s="1"/>
  <c r="O1274" i="2"/>
  <c r="P1274" i="2" s="1"/>
  <c r="Q1274" i="2" s="1"/>
  <c r="O1272" i="2"/>
  <c r="O1271" i="2"/>
  <c r="P1271" i="2" s="1"/>
  <c r="Q1271" i="2" s="1"/>
  <c r="O1270" i="2"/>
  <c r="P1270" i="2" s="1"/>
  <c r="Q1270" i="2" s="1"/>
  <c r="O1269" i="2"/>
  <c r="O1268" i="2"/>
  <c r="P1268" i="2" s="1"/>
  <c r="Q1268" i="2" s="1"/>
  <c r="O1266" i="2"/>
  <c r="O1265" i="2"/>
  <c r="P1265" i="2" s="1"/>
  <c r="Q1265" i="2" s="1"/>
  <c r="O1264" i="2"/>
  <c r="P1264" i="2" s="1"/>
  <c r="Q1264" i="2" s="1"/>
  <c r="O1263" i="2"/>
  <c r="P1263" i="2" s="1"/>
  <c r="O1262" i="2"/>
  <c r="P1262" i="2" s="1"/>
  <c r="Q1262" i="2" s="1"/>
  <c r="O1261" i="2"/>
  <c r="P1261" i="2" s="1"/>
  <c r="Q1261" i="2" s="1"/>
  <c r="O1260" i="2"/>
  <c r="P1260" i="2" s="1"/>
  <c r="Q1260" i="2" s="1"/>
  <c r="O1258" i="2"/>
  <c r="P1258" i="2" s="1"/>
  <c r="Q1258" i="2" s="1"/>
  <c r="O1257" i="2"/>
  <c r="P1257" i="2" s="1"/>
  <c r="Q1257" i="2" s="1"/>
  <c r="O1256" i="2"/>
  <c r="O1255" i="2"/>
  <c r="P1255" i="2" s="1"/>
  <c r="Q1255" i="2" s="1"/>
  <c r="O1254" i="2"/>
  <c r="P1254" i="2" s="1"/>
  <c r="Q1254" i="2" s="1"/>
  <c r="O1253" i="2"/>
  <c r="P1253" i="2" s="1"/>
  <c r="Q1253" i="2" s="1"/>
  <c r="O1251" i="2"/>
  <c r="P1251" i="2" s="1"/>
  <c r="Q1251" i="2" s="1"/>
  <c r="O1250" i="2"/>
  <c r="P1250" i="2" s="1"/>
  <c r="Q1250" i="2" s="1"/>
  <c r="O1249" i="2"/>
  <c r="O1248" i="2"/>
  <c r="P1248" i="2" s="1"/>
  <c r="Q1248" i="2" s="1"/>
  <c r="O1247" i="2"/>
  <c r="P1247" i="2" s="1"/>
  <c r="Q1247" i="2" s="1"/>
  <c r="O1246" i="2"/>
  <c r="P1246" i="2" s="1"/>
  <c r="Q1246" i="2" s="1"/>
  <c r="O1244" i="2"/>
  <c r="P1244" i="2" s="1"/>
  <c r="Q1244" i="2" s="1"/>
  <c r="O1243" i="2"/>
  <c r="P1243" i="2" s="1"/>
  <c r="Q1243" i="2" s="1"/>
  <c r="O1242" i="2"/>
  <c r="P1242" i="2" s="1"/>
  <c r="Q1242" i="2" s="1"/>
  <c r="O1241" i="2"/>
  <c r="P1241" i="2" s="1"/>
  <c r="Q1241" i="2" s="1"/>
  <c r="O1240" i="2"/>
  <c r="P1240" i="2" s="1"/>
  <c r="Q1240" i="2" s="1"/>
  <c r="O1239" i="2"/>
  <c r="P1239" i="2" s="1"/>
  <c r="Q1239" i="2" s="1"/>
  <c r="O1237" i="2"/>
  <c r="P1237" i="2" s="1"/>
  <c r="Q1237" i="2" s="1"/>
  <c r="O1236" i="2"/>
  <c r="O1235" i="2"/>
  <c r="O1234" i="2"/>
  <c r="O1232" i="2"/>
  <c r="P1232" i="2" s="1"/>
  <c r="Q1232" i="2" s="1"/>
  <c r="O1231" i="2"/>
  <c r="P1231" i="2" s="1"/>
  <c r="Q1231" i="2" s="1"/>
  <c r="O1230" i="2"/>
  <c r="P1230" i="2" s="1"/>
  <c r="Q1230" i="2" s="1"/>
  <c r="O1229" i="2"/>
  <c r="P1229" i="2" s="1"/>
  <c r="Q1229" i="2" s="1"/>
  <c r="O1227" i="2"/>
  <c r="O1226" i="2"/>
  <c r="P1226" i="2" s="1"/>
  <c r="Q1226" i="2" s="1"/>
  <c r="O1225" i="2"/>
  <c r="P1225" i="2" s="1"/>
  <c r="Q1225" i="2" s="1"/>
  <c r="O1223" i="2"/>
  <c r="P1223" i="2" s="1"/>
  <c r="Q1223" i="2" s="1"/>
  <c r="O1222" i="2"/>
  <c r="P1222" i="2" s="1"/>
  <c r="Q1222" i="2" s="1"/>
  <c r="O1221" i="2"/>
  <c r="P1221" i="2" s="1"/>
  <c r="Q1221" i="2" s="1"/>
  <c r="O1220" i="2"/>
  <c r="O1219" i="2"/>
  <c r="P1219" i="2" s="1"/>
  <c r="Q1219" i="2" s="1"/>
  <c r="O1217" i="2"/>
  <c r="P1217" i="2" s="1"/>
  <c r="Q1217" i="2" s="1"/>
  <c r="O1216" i="2"/>
  <c r="P1216" i="2" s="1"/>
  <c r="Q1216" i="2" s="1"/>
  <c r="O1215" i="2"/>
  <c r="P1215" i="2" s="1"/>
  <c r="Q1215" i="2" s="1"/>
  <c r="O1214" i="2"/>
  <c r="P1214" i="2" s="1"/>
  <c r="Q1214" i="2" s="1"/>
  <c r="O1213" i="2"/>
  <c r="P1213" i="2" s="1"/>
  <c r="Q1213" i="2" s="1"/>
  <c r="O1212" i="2"/>
  <c r="P1212" i="2" s="1"/>
  <c r="O1211" i="2"/>
  <c r="O1210" i="2"/>
  <c r="O1209" i="2"/>
  <c r="P1209" i="2" s="1"/>
  <c r="Q1209" i="2" s="1"/>
  <c r="O1208" i="2"/>
  <c r="P1208" i="2" s="1"/>
  <c r="O1207" i="2"/>
  <c r="P1207" i="2" s="1"/>
  <c r="O1206" i="2"/>
  <c r="P1206" i="2" s="1"/>
  <c r="O1205" i="2"/>
  <c r="O1203" i="2"/>
  <c r="P1203" i="2" s="1"/>
  <c r="Q1203" i="2" s="1"/>
  <c r="O1201" i="2"/>
  <c r="O1199" i="2"/>
  <c r="P1199" i="2" s="1"/>
  <c r="Q1199" i="2" s="1"/>
  <c r="O1197" i="2"/>
  <c r="P1197" i="2" s="1"/>
  <c r="Q1197" i="2" s="1"/>
  <c r="O1196" i="2"/>
  <c r="P1196" i="2" s="1"/>
  <c r="Q1196" i="2" s="1"/>
  <c r="O1195" i="2"/>
  <c r="P1195" i="2" s="1"/>
  <c r="Q1195" i="2" s="1"/>
  <c r="O1193" i="2"/>
  <c r="O1192" i="2"/>
  <c r="O1191" i="2"/>
  <c r="O1189" i="2"/>
  <c r="P1189" i="2" s="1"/>
  <c r="Q1189" i="2" s="1"/>
  <c r="O1188" i="2"/>
  <c r="P1188" i="2" s="1"/>
  <c r="Q1188" i="2" s="1"/>
  <c r="O1187" i="2"/>
  <c r="O1185" i="2"/>
  <c r="P1185" i="2" s="1"/>
  <c r="Q1185" i="2" s="1"/>
  <c r="O1184" i="2"/>
  <c r="P1184" i="2" s="1"/>
  <c r="Q1184" i="2" s="1"/>
  <c r="O1183" i="2"/>
  <c r="P1183" i="2" s="1"/>
  <c r="Q1183" i="2" s="1"/>
  <c r="O1182" i="2"/>
  <c r="P1182" i="2" s="1"/>
  <c r="O1181" i="2"/>
  <c r="P1181" i="2" s="1"/>
  <c r="Q1181" i="2" s="1"/>
  <c r="O1180" i="2"/>
  <c r="P1180" i="2" s="1"/>
  <c r="Q1180" i="2" s="1"/>
  <c r="O1179" i="2"/>
  <c r="P1179" i="2" s="1"/>
  <c r="Q1179" i="2" s="1"/>
  <c r="O1178" i="2"/>
  <c r="P1178" i="2" s="1"/>
  <c r="Q1178" i="2" s="1"/>
  <c r="O1177" i="2"/>
  <c r="O1176" i="2"/>
  <c r="O1175" i="2"/>
  <c r="O1173" i="2"/>
  <c r="P1173" i="2" s="1"/>
  <c r="Q1173" i="2" s="1"/>
  <c r="O1172" i="2"/>
  <c r="P1172" i="2" s="1"/>
  <c r="O1171" i="2"/>
  <c r="O1170" i="2"/>
  <c r="P1170" i="2" s="1"/>
  <c r="Q1170" i="2" s="1"/>
  <c r="O1169" i="2"/>
  <c r="P1169" i="2" s="1"/>
  <c r="Q1169" i="2" s="1"/>
  <c r="O1168" i="2"/>
  <c r="P1168" i="2" s="1"/>
  <c r="Q1168" i="2" s="1"/>
  <c r="O1167" i="2"/>
  <c r="P1167" i="2" s="1"/>
  <c r="Q1167" i="2" s="1"/>
  <c r="O1166" i="2"/>
  <c r="P1166" i="2" s="1"/>
  <c r="Q1166" i="2" s="1"/>
  <c r="O1165" i="2"/>
  <c r="P1165" i="2" s="1"/>
  <c r="O1164" i="2"/>
  <c r="P1164" i="2" s="1"/>
  <c r="Q1164" i="2" s="1"/>
  <c r="O1163" i="2"/>
  <c r="P1163" i="2" s="1"/>
  <c r="Q1163" i="2" s="1"/>
  <c r="O1162" i="2"/>
  <c r="P1162" i="2" s="1"/>
  <c r="Q1162" i="2" s="1"/>
  <c r="O1161" i="2"/>
  <c r="O1160" i="2"/>
  <c r="O1158" i="2"/>
  <c r="P1158" i="2" s="1"/>
  <c r="Q1158" i="2" s="1"/>
  <c r="O1157" i="2"/>
  <c r="P1157" i="2" s="1"/>
  <c r="Q1157" i="2" s="1"/>
  <c r="O1156" i="2"/>
  <c r="P1156" i="2" s="1"/>
  <c r="Q1156" i="2" s="1"/>
  <c r="O1155" i="2"/>
  <c r="O1154" i="2"/>
  <c r="P1154" i="2" s="1"/>
  <c r="Q1154" i="2" s="1"/>
  <c r="O1153" i="2"/>
  <c r="P1153" i="2" s="1"/>
  <c r="Q1153" i="2" s="1"/>
  <c r="O1152" i="2"/>
  <c r="P1152" i="2" s="1"/>
  <c r="Q1152" i="2" s="1"/>
  <c r="R349" i="2" l="1"/>
  <c r="R217" i="2"/>
  <c r="Q474" i="2"/>
  <c r="R646" i="2"/>
  <c r="G9" i="4" s="1"/>
  <c r="R461" i="2"/>
  <c r="Q1210" i="2"/>
  <c r="Q1540" i="2"/>
  <c r="R245" i="2"/>
  <c r="R323" i="2"/>
  <c r="R414" i="2"/>
  <c r="R369" i="2"/>
  <c r="Q443" i="2"/>
  <c r="R440" i="2"/>
  <c r="Q1371" i="2"/>
  <c r="R1460" i="2"/>
  <c r="Q648" i="2"/>
  <c r="Q1613" i="2"/>
  <c r="R394" i="2"/>
  <c r="Q185" i="2"/>
  <c r="O975" i="2"/>
  <c r="P975" i="2" s="1"/>
  <c r="O597" i="2"/>
  <c r="P597" i="2" s="1"/>
  <c r="R629" i="2" s="1"/>
  <c r="G8" i="4" s="1"/>
  <c r="R470" i="2" l="1"/>
  <c r="G7" i="4" s="1"/>
  <c r="O70" i="2"/>
  <c r="P70" i="2" s="1"/>
  <c r="O61" i="2"/>
  <c r="P61" i="2" s="1"/>
  <c r="O53" i="2"/>
  <c r="P53" i="2" s="1"/>
  <c r="O48" i="2"/>
  <c r="P48" i="2" s="1"/>
  <c r="O45" i="2"/>
  <c r="P45" i="2" s="1"/>
  <c r="O42" i="2"/>
  <c r="P42" i="2" s="1"/>
  <c r="O31" i="2"/>
  <c r="P31" i="2" s="1"/>
  <c r="O29" i="2"/>
  <c r="P29" i="2" s="1"/>
  <c r="O25" i="2"/>
  <c r="P25" i="2" s="1"/>
  <c r="R36" i="2" s="1"/>
  <c r="G5" i="4" s="1"/>
  <c r="O17" i="2"/>
  <c r="P17" i="2" s="1"/>
  <c r="O12" i="2"/>
  <c r="P12" i="2" s="1"/>
  <c r="R21" i="2" l="1"/>
  <c r="G4" i="4" s="1"/>
  <c r="R66" i="2"/>
  <c r="R179" i="2"/>
  <c r="G6" i="4" s="1"/>
  <c r="E1186" i="2"/>
  <c r="O1186" i="2" s="1"/>
  <c r="P1186" i="2" s="1"/>
  <c r="E1190" i="2"/>
  <c r="O1190" i="2" s="1"/>
  <c r="P1190" i="2" s="1"/>
  <c r="F249" i="2"/>
  <c r="Q249" i="2" s="1"/>
  <c r="F1457" i="2" l="1"/>
  <c r="Q1457" i="2" s="1"/>
  <c r="F1455" i="2"/>
  <c r="Q1455" i="2" s="1"/>
  <c r="F1453" i="2"/>
  <c r="Q1453" i="2" s="1"/>
  <c r="F1451" i="2"/>
  <c r="Q1451" i="2" s="1"/>
  <c r="F1449" i="2"/>
  <c r="Q1449" i="2" s="1"/>
  <c r="F1447" i="2"/>
  <c r="Q1447" i="2" s="1"/>
  <c r="F1445" i="2"/>
  <c r="Q1445" i="2" s="1"/>
  <c r="F1443" i="2"/>
  <c r="Q1443" i="2" s="1"/>
  <c r="F1441" i="2"/>
  <c r="Q1441" i="2" s="1"/>
  <c r="F1439" i="2"/>
  <c r="Q1439" i="2" s="1"/>
  <c r="F1437" i="2"/>
  <c r="Q1437" i="2" s="1"/>
  <c r="F1435" i="2"/>
  <c r="Q1435" i="2" s="1"/>
  <c r="F1433" i="2"/>
  <c r="Q1433" i="2" s="1"/>
  <c r="F1431" i="2"/>
  <c r="Q1431" i="2" s="1"/>
  <c r="F1429" i="2"/>
  <c r="Q1429" i="2" s="1"/>
  <c r="F1427" i="2"/>
  <c r="Q1427" i="2" s="1"/>
  <c r="F1425" i="2"/>
  <c r="Q1425" i="2" s="1"/>
  <c r="F1423" i="2"/>
  <c r="Q1423" i="2" s="1"/>
  <c r="F1421" i="2"/>
  <c r="Q1421" i="2" s="1"/>
  <c r="F1419" i="2"/>
  <c r="Q1419" i="2" s="1"/>
  <c r="F1417" i="2"/>
  <c r="Q1417" i="2" s="1"/>
  <c r="F1415" i="2"/>
  <c r="Q1415" i="2" s="1"/>
  <c r="F1413" i="2"/>
  <c r="Q1413" i="2" s="1"/>
  <c r="F1411" i="2"/>
  <c r="Q1411" i="2" s="1"/>
  <c r="F1409" i="2"/>
  <c r="Q1409" i="2" s="1"/>
  <c r="F1459" i="2" l="1"/>
  <c r="C16" i="4" s="1"/>
  <c r="G16" i="4" s="1"/>
  <c r="F676" i="2"/>
  <c r="B10" i="3" l="1"/>
  <c r="E1736" i="2" l="1"/>
  <c r="E1734" i="2"/>
  <c r="E1732" i="2"/>
  <c r="E1726" i="2"/>
  <c r="E1724" i="2"/>
  <c r="E1721" i="2"/>
  <c r="E1707" i="2"/>
  <c r="E1691" i="2"/>
  <c r="E1687" i="2"/>
  <c r="E1675" i="2"/>
  <c r="E1671" i="2"/>
  <c r="E1655" i="2"/>
  <c r="E1647" i="2"/>
  <c r="E1640" i="2"/>
  <c r="E1624" i="2"/>
  <c r="E1616" i="2"/>
  <c r="E1606" i="2"/>
  <c r="E1598" i="2"/>
  <c r="E1589" i="2"/>
  <c r="E1569" i="2"/>
  <c r="E1559" i="2"/>
  <c r="E1541" i="2"/>
  <c r="F1535" i="2"/>
  <c r="E1523" i="2"/>
  <c r="E1515" i="2"/>
  <c r="E1500" i="2"/>
  <c r="E1486" i="2"/>
  <c r="E1479" i="2"/>
  <c r="E1398" i="2"/>
  <c r="E1396" i="2"/>
  <c r="E1390" i="2"/>
  <c r="F1624" i="2" l="1"/>
  <c r="O1624" i="2"/>
  <c r="P1624" i="2" s="1"/>
  <c r="F1616" i="2"/>
  <c r="O1616" i="2"/>
  <c r="P1616" i="2" s="1"/>
  <c r="F1398" i="2"/>
  <c r="O1398" i="2"/>
  <c r="P1398" i="2" s="1"/>
  <c r="F1479" i="2"/>
  <c r="O1479" i="2"/>
  <c r="P1479" i="2" s="1"/>
  <c r="F1515" i="2"/>
  <c r="O1515" i="2"/>
  <c r="P1515" i="2" s="1"/>
  <c r="F1640" i="2"/>
  <c r="O1640" i="2"/>
  <c r="P1640" i="2" s="1"/>
  <c r="F1500" i="2"/>
  <c r="O1500" i="2"/>
  <c r="P1500" i="2" s="1"/>
  <c r="F1537" i="2"/>
  <c r="Q1535" i="2"/>
  <c r="F1390" i="2"/>
  <c r="O1390" i="2"/>
  <c r="P1390" i="2" s="1"/>
  <c r="F1671" i="2"/>
  <c r="O1671" i="2"/>
  <c r="P1671" i="2" s="1"/>
  <c r="F1691" i="2"/>
  <c r="O1691" i="2"/>
  <c r="P1691" i="2" s="1"/>
  <c r="F1721" i="2"/>
  <c r="O1721" i="2"/>
  <c r="P1721" i="2" s="1"/>
  <c r="F1589" i="2"/>
  <c r="O1589" i="2"/>
  <c r="P1589" i="2" s="1"/>
  <c r="F1396" i="2"/>
  <c r="Q1396" i="2" s="1"/>
  <c r="O1396" i="2"/>
  <c r="P1396" i="2" s="1"/>
  <c r="F1655" i="2"/>
  <c r="O1655" i="2"/>
  <c r="P1655" i="2" s="1"/>
  <c r="F1486" i="2"/>
  <c r="O1486" i="2"/>
  <c r="P1486" i="2" s="1"/>
  <c r="F1687" i="2"/>
  <c r="Q1687" i="2" s="1"/>
  <c r="O1687" i="2"/>
  <c r="P1687" i="2" s="1"/>
  <c r="F1707" i="2"/>
  <c r="O1707" i="2"/>
  <c r="P1707" i="2" s="1"/>
  <c r="F1559" i="2"/>
  <c r="Q1559" i="2" s="1"/>
  <c r="O1559" i="2"/>
  <c r="P1559" i="2" s="1"/>
  <c r="F1726" i="2"/>
  <c r="O1726" i="2"/>
  <c r="P1726" i="2" s="1"/>
  <c r="F1598" i="2"/>
  <c r="O1598" i="2"/>
  <c r="P1598" i="2" s="1"/>
  <c r="F1734" i="2"/>
  <c r="O1734" i="2"/>
  <c r="P1734" i="2" s="1"/>
  <c r="F1647" i="2"/>
  <c r="O1647" i="2"/>
  <c r="P1647" i="2" s="1"/>
  <c r="F1675" i="2"/>
  <c r="O1675" i="2"/>
  <c r="P1675" i="2" s="1"/>
  <c r="F1523" i="2"/>
  <c r="Q1523" i="2" s="1"/>
  <c r="O1523" i="2"/>
  <c r="P1523" i="2" s="1"/>
  <c r="F1541" i="2"/>
  <c r="O1541" i="2"/>
  <c r="P1541" i="2" s="1"/>
  <c r="F1724" i="2"/>
  <c r="Q1724" i="2" s="1"/>
  <c r="O1724" i="2"/>
  <c r="P1724" i="2" s="1"/>
  <c r="F1569" i="2"/>
  <c r="O1569" i="2"/>
  <c r="P1569" i="2" s="1"/>
  <c r="F1732" i="2"/>
  <c r="O1732" i="2"/>
  <c r="P1732" i="2" s="1"/>
  <c r="F1606" i="2"/>
  <c r="Q1606" i="2" s="1"/>
  <c r="O1606" i="2"/>
  <c r="P1606" i="2" s="1"/>
  <c r="F1736" i="2"/>
  <c r="F1738" i="2" s="1"/>
  <c r="C20" i="4" s="1"/>
  <c r="G20" i="4" s="1"/>
  <c r="O1736" i="2"/>
  <c r="P1736" i="2" s="1"/>
  <c r="F1748" i="2"/>
  <c r="R1748" i="2" s="1"/>
  <c r="G21" i="4" s="1"/>
  <c r="F1742" i="2"/>
  <c r="E1699" i="2"/>
  <c r="E1683" i="2"/>
  <c r="E1679" i="2"/>
  <c r="E1667" i="2"/>
  <c r="E1632" i="2"/>
  <c r="E1579" i="2"/>
  <c r="E1550" i="2"/>
  <c r="E1507" i="2"/>
  <c r="E1493" i="2"/>
  <c r="E1472" i="2"/>
  <c r="E1465" i="2"/>
  <c r="E1400" i="2"/>
  <c r="E1393" i="2"/>
  <c r="E1387" i="2"/>
  <c r="E1384" i="2"/>
  <c r="E1367" i="2"/>
  <c r="E1364" i="2"/>
  <c r="E1357" i="2"/>
  <c r="E1354" i="2"/>
  <c r="E1351" i="2"/>
  <c r="E1347" i="2"/>
  <c r="E1335" i="2"/>
  <c r="E1332" i="2"/>
  <c r="E1327" i="2"/>
  <c r="E1324" i="2"/>
  <c r="E1322" i="2"/>
  <c r="E1318" i="2"/>
  <c r="E1313" i="2"/>
  <c r="E1307" i="2"/>
  <c r="E1300" i="2"/>
  <c r="E1293" i="2"/>
  <c r="E1289" i="2"/>
  <c r="E1286" i="2"/>
  <c r="E1252" i="2"/>
  <c r="E1238" i="2"/>
  <c r="E1218" i="2"/>
  <c r="E1198" i="2"/>
  <c r="E1194" i="2"/>
  <c r="F1190" i="2"/>
  <c r="Q1190" i="2" s="1"/>
  <c r="F1186" i="2"/>
  <c r="Q1186" i="2" s="1"/>
  <c r="F1172" i="2"/>
  <c r="Q1172" i="2" s="1"/>
  <c r="E1151" i="2"/>
  <c r="E1141" i="2"/>
  <c r="F1141" i="2" s="1"/>
  <c r="Q1141" i="2" s="1"/>
  <c r="E1138" i="2"/>
  <c r="F1138" i="2" s="1"/>
  <c r="Q1138" i="2" s="1"/>
  <c r="E1124" i="2"/>
  <c r="F1124" i="2" s="1"/>
  <c r="Q1124" i="2" s="1"/>
  <c r="E1121" i="2"/>
  <c r="F1121" i="2" s="1"/>
  <c r="Q1121" i="2" s="1"/>
  <c r="E1110" i="2"/>
  <c r="F1110" i="2" s="1"/>
  <c r="Q1110" i="2" s="1"/>
  <c r="E1104" i="2"/>
  <c r="F1104" i="2" s="1"/>
  <c r="Q1104" i="2" s="1"/>
  <c r="E1093" i="2"/>
  <c r="F1093" i="2" s="1"/>
  <c r="Q1093" i="2" s="1"/>
  <c r="E1087" i="2"/>
  <c r="F1087" i="2" s="1"/>
  <c r="Q1087" i="2" s="1"/>
  <c r="E1083" i="2"/>
  <c r="F1083" i="2" s="1"/>
  <c r="Q1083" i="2" s="1"/>
  <c r="E1066" i="2"/>
  <c r="F1066" i="2" s="1"/>
  <c r="Q1066" i="2" s="1"/>
  <c r="E1053" i="2"/>
  <c r="F1053" i="2" s="1"/>
  <c r="Q1053" i="2" s="1"/>
  <c r="E1049" i="2"/>
  <c r="F1049" i="2" s="1"/>
  <c r="Q1049" i="2" s="1"/>
  <c r="E1039" i="2"/>
  <c r="F1039" i="2" s="1"/>
  <c r="Q1039" i="2" s="1"/>
  <c r="E1036" i="2"/>
  <c r="F1036" i="2" s="1"/>
  <c r="Q1036" i="2" s="1"/>
  <c r="E1032" i="2"/>
  <c r="F1032" i="2" s="1"/>
  <c r="Q1032" i="2" s="1"/>
  <c r="E1022" i="2"/>
  <c r="F1022" i="2" s="1"/>
  <c r="Q1022" i="2" s="1"/>
  <c r="E1019" i="2"/>
  <c r="F1019" i="2" s="1"/>
  <c r="Q1019" i="2" s="1"/>
  <c r="E1015" i="2"/>
  <c r="F1015" i="2" s="1"/>
  <c r="Q1015" i="2" s="1"/>
  <c r="E1005" i="2"/>
  <c r="F1005" i="2" s="1"/>
  <c r="Q1005" i="2" s="1"/>
  <c r="E998" i="2"/>
  <c r="F998" i="2" s="1"/>
  <c r="Q998" i="2" s="1"/>
  <c r="E995" i="2"/>
  <c r="F995" i="2" s="1"/>
  <c r="Q995" i="2" s="1"/>
  <c r="E988" i="2"/>
  <c r="F988" i="2" s="1"/>
  <c r="Q988" i="2" s="1"/>
  <c r="E985" i="2"/>
  <c r="F985" i="2" s="1"/>
  <c r="Q985" i="2" s="1"/>
  <c r="E982" i="2"/>
  <c r="F982" i="2" s="1"/>
  <c r="Q982" i="2" s="1"/>
  <c r="E973" i="2"/>
  <c r="F973" i="2" s="1"/>
  <c r="Q973" i="2" s="1"/>
  <c r="E941" i="2"/>
  <c r="F941" i="2" s="1"/>
  <c r="Q941" i="2" s="1"/>
  <c r="E937" i="2"/>
  <c r="F937" i="2" s="1"/>
  <c r="Q937" i="2" s="1"/>
  <c r="E924" i="2"/>
  <c r="F924" i="2" s="1"/>
  <c r="Q924" i="2" s="1"/>
  <c r="F912" i="2"/>
  <c r="Q912" i="2" s="1"/>
  <c r="E903" i="2"/>
  <c r="F903" i="2" s="1"/>
  <c r="E895" i="2"/>
  <c r="F895" i="2" s="1"/>
  <c r="Q895" i="2" s="1"/>
  <c r="E880" i="2"/>
  <c r="F880" i="2" s="1"/>
  <c r="Q880" i="2" s="1"/>
  <c r="F857" i="2"/>
  <c r="Q857" i="2" s="1"/>
  <c r="F851" i="2"/>
  <c r="Q851" i="2" s="1"/>
  <c r="E842" i="2"/>
  <c r="F842" i="2" s="1"/>
  <c r="E835" i="2"/>
  <c r="F835" i="2" s="1"/>
  <c r="Q835" i="2" s="1"/>
  <c r="E832" i="2"/>
  <c r="F832" i="2" s="1"/>
  <c r="Q832" i="2" s="1"/>
  <c r="E820" i="2"/>
  <c r="F820" i="2" s="1"/>
  <c r="Q820" i="2" s="1"/>
  <c r="E815" i="2"/>
  <c r="F815" i="2" s="1"/>
  <c r="Q815" i="2" s="1"/>
  <c r="F810" i="2"/>
  <c r="Q810" i="2" s="1"/>
  <c r="E795" i="2"/>
  <c r="F795" i="2" s="1"/>
  <c r="E777" i="2"/>
  <c r="F777" i="2" s="1"/>
  <c r="Q777" i="2" s="1"/>
  <c r="E769" i="2"/>
  <c r="F769" i="2" s="1"/>
  <c r="Q769" i="2" s="1"/>
  <c r="F764" i="2"/>
  <c r="Q764" i="2" s="1"/>
  <c r="F754" i="2"/>
  <c r="Q754" i="2" s="1"/>
  <c r="E741" i="2"/>
  <c r="F741" i="2" s="1"/>
  <c r="F730" i="2"/>
  <c r="Q730" i="2" s="1"/>
  <c r="F726" i="2"/>
  <c r="Q726" i="2" s="1"/>
  <c r="E722" i="2"/>
  <c r="F722" i="2" s="1"/>
  <c r="Q722" i="2" s="1"/>
  <c r="E714" i="2"/>
  <c r="F714" i="2" s="1"/>
  <c r="Q714" i="2" s="1"/>
  <c r="F705" i="2"/>
  <c r="Q705" i="2" s="1"/>
  <c r="F700" i="2"/>
  <c r="Q700" i="2" s="1"/>
  <c r="F688" i="2"/>
  <c r="Q688" i="2" s="1"/>
  <c r="E674" i="2"/>
  <c r="F674" i="2" s="1"/>
  <c r="Q674" i="2" s="1"/>
  <c r="E670" i="2"/>
  <c r="F670" i="2" s="1"/>
  <c r="Q670" i="2" s="1"/>
  <c r="E662" i="2"/>
  <c r="F662" i="2" s="1"/>
  <c r="Q662" i="2" s="1"/>
  <c r="E653" i="2"/>
  <c r="F653" i="2" s="1"/>
  <c r="E638" i="2"/>
  <c r="F638" i="2" s="1"/>
  <c r="Q638" i="2" s="1"/>
  <c r="E633" i="2"/>
  <c r="F633" i="2" s="1"/>
  <c r="Q633" i="2" s="1"/>
  <c r="E621" i="2"/>
  <c r="F621" i="2" s="1"/>
  <c r="Q621" i="2" s="1"/>
  <c r="E617" i="2"/>
  <c r="F617" i="2" s="1"/>
  <c r="Q617" i="2" s="1"/>
  <c r="E602" i="2"/>
  <c r="F602" i="2" s="1"/>
  <c r="Q602" i="2" s="1"/>
  <c r="E593" i="2"/>
  <c r="F593" i="2" s="1"/>
  <c r="Q593" i="2" s="1"/>
  <c r="E587" i="2"/>
  <c r="F587" i="2" s="1"/>
  <c r="Q587" i="2" s="1"/>
  <c r="E578" i="2"/>
  <c r="F578" i="2" s="1"/>
  <c r="Q578" i="2" s="1"/>
  <c r="E569" i="2"/>
  <c r="F569" i="2" s="1"/>
  <c r="Q569" i="2" s="1"/>
  <c r="E553" i="2"/>
  <c r="F553" i="2" s="1"/>
  <c r="Q553" i="2" s="1"/>
  <c r="E550" i="2"/>
  <c r="F550" i="2" s="1"/>
  <c r="Q550" i="2" s="1"/>
  <c r="E547" i="2"/>
  <c r="F547" i="2" s="1"/>
  <c r="Q547" i="2" s="1"/>
  <c r="E545" i="2"/>
  <c r="F545" i="2" s="1"/>
  <c r="Q545" i="2" s="1"/>
  <c r="E533" i="2"/>
  <c r="F533" i="2" s="1"/>
  <c r="Q533" i="2" s="1"/>
  <c r="E525" i="2"/>
  <c r="F525" i="2" s="1"/>
  <c r="Q525" i="2" s="1"/>
  <c r="E516" i="2"/>
  <c r="F516" i="2" s="1"/>
  <c r="Q516" i="2" s="1"/>
  <c r="E510" i="2"/>
  <c r="F510" i="2" s="1"/>
  <c r="Q510" i="2" s="1"/>
  <c r="E505" i="2"/>
  <c r="F505" i="2" s="1"/>
  <c r="Q505" i="2" s="1"/>
  <c r="E500" i="2"/>
  <c r="F500" i="2" s="1"/>
  <c r="Q500" i="2" s="1"/>
  <c r="E490" i="2"/>
  <c r="F490" i="2" s="1"/>
  <c r="Q490" i="2" s="1"/>
  <c r="E480" i="2"/>
  <c r="F480" i="2" s="1"/>
  <c r="Q480" i="2" s="1"/>
  <c r="E465" i="2"/>
  <c r="F465" i="2" s="1"/>
  <c r="E452" i="2"/>
  <c r="F452" i="2" s="1"/>
  <c r="Q452" i="2" s="1"/>
  <c r="E444" i="2"/>
  <c r="F444" i="2" s="1"/>
  <c r="Q444" i="2" s="1"/>
  <c r="E432" i="2"/>
  <c r="F432" i="2" s="1"/>
  <c r="Q432" i="2" s="1"/>
  <c r="E398" i="2"/>
  <c r="F398" i="2" s="1"/>
  <c r="Q398" i="2" s="1"/>
  <c r="E377" i="2"/>
  <c r="F377" i="2" s="1"/>
  <c r="Q377" i="2" s="1"/>
  <c r="E361" i="2"/>
  <c r="F361" i="2" s="1"/>
  <c r="Q361" i="2" s="1"/>
  <c r="E353" i="2"/>
  <c r="F353" i="2" s="1"/>
  <c r="Q353" i="2" s="1"/>
  <c r="E341" i="2"/>
  <c r="F341" i="2" s="1"/>
  <c r="Q341" i="2" s="1"/>
  <c r="E331" i="2"/>
  <c r="F331" i="2" s="1"/>
  <c r="Q331" i="2" s="1"/>
  <c r="E328" i="2"/>
  <c r="F328" i="2" s="1"/>
  <c r="Q328" i="2" s="1"/>
  <c r="E305" i="2"/>
  <c r="F305" i="2" s="1"/>
  <c r="Q305" i="2" s="1"/>
  <c r="E290" i="2"/>
  <c r="F290" i="2" s="1"/>
  <c r="Q290" i="2" s="1"/>
  <c r="E282" i="2"/>
  <c r="F282" i="2" s="1"/>
  <c r="Q282" i="2" s="1"/>
  <c r="E267" i="2"/>
  <c r="F267" i="2" s="1"/>
  <c r="Q267" i="2" s="1"/>
  <c r="E264" i="2"/>
  <c r="F264" i="2" s="1"/>
  <c r="Q264" i="2" s="1"/>
  <c r="E258" i="2"/>
  <c r="F258" i="2" s="1"/>
  <c r="Q258" i="2" s="1"/>
  <c r="E256" i="2"/>
  <c r="F256" i="2" s="1"/>
  <c r="Q256" i="2" s="1"/>
  <c r="F251" i="2"/>
  <c r="E237" i="2"/>
  <c r="F237" i="2" s="1"/>
  <c r="Q237" i="2" s="1"/>
  <c r="E229" i="2"/>
  <c r="F229" i="2" s="1"/>
  <c r="Q229" i="2" s="1"/>
  <c r="E221" i="2"/>
  <c r="F221" i="2" s="1"/>
  <c r="Q221" i="2" s="1"/>
  <c r="E204" i="2"/>
  <c r="F204" i="2" s="1"/>
  <c r="Q204" i="2" s="1"/>
  <c r="E198" i="2"/>
  <c r="F198" i="2" s="1"/>
  <c r="Q198" i="2" s="1"/>
  <c r="E186" i="2"/>
  <c r="F186" i="2" s="1"/>
  <c r="Q186" i="2" s="1"/>
  <c r="E171" i="2"/>
  <c r="E138" i="2"/>
  <c r="E120" i="2"/>
  <c r="F120" i="2" s="1"/>
  <c r="Q120" i="2" s="1"/>
  <c r="F113" i="2"/>
  <c r="Q113" i="2" s="1"/>
  <c r="E104" i="2"/>
  <c r="F104" i="2" s="1"/>
  <c r="Q104" i="2" s="1"/>
  <c r="F97" i="2"/>
  <c r="Q97" i="2" s="1"/>
  <c r="E75" i="2"/>
  <c r="F75" i="2" s="1"/>
  <c r="Q75" i="2" s="1"/>
  <c r="E58" i="2"/>
  <c r="F58" i="2" s="1"/>
  <c r="Q58" i="2" s="1"/>
  <c r="E45" i="2"/>
  <c r="F45" i="2" s="1"/>
  <c r="Q45" i="2" s="1"/>
  <c r="E42" i="2"/>
  <c r="F42" i="2" s="1"/>
  <c r="Q42" i="2" s="1"/>
  <c r="E31" i="2"/>
  <c r="F31" i="2" s="1"/>
  <c r="Q31" i="2" s="1"/>
  <c r="F846" i="2" l="1"/>
  <c r="Q842" i="2"/>
  <c r="F1313" i="2"/>
  <c r="O1313" i="2"/>
  <c r="P1313" i="2" s="1"/>
  <c r="F1400" i="2"/>
  <c r="O1400" i="2"/>
  <c r="P1400" i="2" s="1"/>
  <c r="F1318" i="2"/>
  <c r="O1318" i="2"/>
  <c r="P1318" i="2" s="1"/>
  <c r="F1465" i="2"/>
  <c r="O1465" i="2"/>
  <c r="P1465" i="2" s="1"/>
  <c r="Q1647" i="2"/>
  <c r="Q1655" i="2"/>
  <c r="Q1500" i="2"/>
  <c r="Q1675" i="2"/>
  <c r="F1151" i="2"/>
  <c r="O1151" i="2"/>
  <c r="P1151" i="2" s="1"/>
  <c r="F1322" i="2"/>
  <c r="O1322" i="2"/>
  <c r="P1322" i="2" s="1"/>
  <c r="F1472" i="2"/>
  <c r="O1472" i="2"/>
  <c r="P1472" i="2" s="1"/>
  <c r="F1307" i="2"/>
  <c r="O1307" i="2"/>
  <c r="P1307" i="2" s="1"/>
  <c r="F1324" i="2"/>
  <c r="O1324" i="2"/>
  <c r="P1324" i="2" s="1"/>
  <c r="F1493" i="2"/>
  <c r="O1493" i="2"/>
  <c r="P1493" i="2" s="1"/>
  <c r="Q1640" i="2"/>
  <c r="F1387" i="2"/>
  <c r="O1387" i="2"/>
  <c r="P1387" i="2" s="1"/>
  <c r="F907" i="2"/>
  <c r="Q903" i="2"/>
  <c r="F1327" i="2"/>
  <c r="Q1327" i="2" s="1"/>
  <c r="O1327" i="2"/>
  <c r="P1327" i="2" s="1"/>
  <c r="F1507" i="2"/>
  <c r="O1507" i="2"/>
  <c r="P1507" i="2" s="1"/>
  <c r="R1738" i="2"/>
  <c r="F1300" i="2"/>
  <c r="O1300" i="2"/>
  <c r="P1300" i="2" s="1"/>
  <c r="F1332" i="2"/>
  <c r="O1332" i="2"/>
  <c r="P1332" i="2" s="1"/>
  <c r="F1550" i="2"/>
  <c r="O1550" i="2"/>
  <c r="P1550" i="2" s="1"/>
  <c r="Q1598" i="2"/>
  <c r="Q1589" i="2"/>
  <c r="Q1515" i="2"/>
  <c r="Q1486" i="2"/>
  <c r="F1194" i="2"/>
  <c r="O1194" i="2"/>
  <c r="P1194" i="2" s="1"/>
  <c r="F1335" i="2"/>
  <c r="O1335" i="2"/>
  <c r="P1335" i="2" s="1"/>
  <c r="F1579" i="2"/>
  <c r="O1579" i="2"/>
  <c r="P1579" i="2" s="1"/>
  <c r="R1728" i="2"/>
  <c r="F1198" i="2"/>
  <c r="O1198" i="2"/>
  <c r="P1198" i="2" s="1"/>
  <c r="F1347" i="2"/>
  <c r="O1347" i="2"/>
  <c r="P1347" i="2" s="1"/>
  <c r="F1632" i="2"/>
  <c r="O1632" i="2"/>
  <c r="P1632" i="2" s="1"/>
  <c r="Q1569" i="2"/>
  <c r="Q1721" i="2"/>
  <c r="Q1479" i="2"/>
  <c r="F467" i="2"/>
  <c r="Q465" i="2"/>
  <c r="F743" i="2"/>
  <c r="Q741" i="2"/>
  <c r="F1218" i="2"/>
  <c r="O1218" i="2"/>
  <c r="P1218" i="2" s="1"/>
  <c r="F1351" i="2"/>
  <c r="O1351" i="2"/>
  <c r="P1351" i="2" s="1"/>
  <c r="F1667" i="2"/>
  <c r="O1667" i="2"/>
  <c r="P1667" i="2" s="1"/>
  <c r="F1393" i="2"/>
  <c r="O1393" i="2"/>
  <c r="P1393" i="2" s="1"/>
  <c r="F799" i="2"/>
  <c r="Q795" i="2"/>
  <c r="F1238" i="2"/>
  <c r="O1238" i="2"/>
  <c r="P1238" i="2" s="1"/>
  <c r="F1354" i="2"/>
  <c r="Q1354" i="2" s="1"/>
  <c r="O1354" i="2"/>
  <c r="P1354" i="2" s="1"/>
  <c r="F1679" i="2"/>
  <c r="O1679" i="2"/>
  <c r="P1679" i="2" s="1"/>
  <c r="Q1691" i="2"/>
  <c r="Q1398" i="2"/>
  <c r="F1252" i="2"/>
  <c r="O1252" i="2"/>
  <c r="P1252" i="2" s="1"/>
  <c r="F1357" i="2"/>
  <c r="O1357" i="2"/>
  <c r="P1357" i="2" s="1"/>
  <c r="F1683" i="2"/>
  <c r="O1683" i="2"/>
  <c r="P1683" i="2" s="1"/>
  <c r="R1607" i="2"/>
  <c r="R1663" i="2"/>
  <c r="F1286" i="2"/>
  <c r="O1286" i="2"/>
  <c r="P1286" i="2" s="1"/>
  <c r="F1364" i="2"/>
  <c r="Q1364" i="2" s="1"/>
  <c r="O1364" i="2"/>
  <c r="P1364" i="2" s="1"/>
  <c r="F1699" i="2"/>
  <c r="O1699" i="2"/>
  <c r="P1699" i="2" s="1"/>
  <c r="R1715" i="2" s="1"/>
  <c r="Q1541" i="2"/>
  <c r="Q1707" i="2"/>
  <c r="Q1671" i="2"/>
  <c r="Q1616" i="2"/>
  <c r="F1289" i="2"/>
  <c r="O1289" i="2"/>
  <c r="P1289" i="2" s="1"/>
  <c r="F1367" i="2"/>
  <c r="Q1367" i="2" s="1"/>
  <c r="O1367" i="2"/>
  <c r="P1367" i="2" s="1"/>
  <c r="F1728" i="2"/>
  <c r="C19" i="4" s="1"/>
  <c r="G19" i="4" s="1"/>
  <c r="F1293" i="2"/>
  <c r="O1293" i="2"/>
  <c r="P1293" i="2" s="1"/>
  <c r="F1384" i="2"/>
  <c r="O1384" i="2"/>
  <c r="P1384" i="2" s="1"/>
  <c r="Q1390" i="2"/>
  <c r="Q1624" i="2"/>
  <c r="F646" i="2"/>
  <c r="C9" i="4"/>
  <c r="F460" i="2"/>
  <c r="F678" i="2"/>
  <c r="F1751" i="2"/>
  <c r="C21" i="4" s="1"/>
  <c r="F1531" i="2"/>
  <c r="F1001" i="2"/>
  <c r="F298" i="2"/>
  <c r="F349" i="2"/>
  <c r="F277" i="2"/>
  <c r="F260" i="2"/>
  <c r="F245" i="2"/>
  <c r="F369" i="2"/>
  <c r="F589" i="2"/>
  <c r="F627" i="2"/>
  <c r="E1381" i="2"/>
  <c r="E1379" i="2"/>
  <c r="E1377" i="2"/>
  <c r="E1374" i="2"/>
  <c r="E1361" i="2"/>
  <c r="E1338" i="2"/>
  <c r="E1330" i="2"/>
  <c r="E1320" i="2"/>
  <c r="E1316" i="2"/>
  <c r="E1310" i="2"/>
  <c r="E1297" i="2"/>
  <c r="E1282" i="2"/>
  <c r="E1245" i="2"/>
  <c r="E1279" i="2"/>
  <c r="E1273" i="2"/>
  <c r="E1267" i="2"/>
  <c r="E1259" i="2"/>
  <c r="E1233" i="2"/>
  <c r="E1228" i="2"/>
  <c r="E1224" i="2"/>
  <c r="F1212" i="2"/>
  <c r="Q1212" i="2" s="1"/>
  <c r="E1204" i="2"/>
  <c r="E1202" i="2"/>
  <c r="E1200" i="2"/>
  <c r="E1174" i="2"/>
  <c r="E1159" i="2"/>
  <c r="E1144" i="2"/>
  <c r="F1144" i="2" s="1"/>
  <c r="Q1144" i="2" s="1"/>
  <c r="E1134" i="2"/>
  <c r="F1134" i="2" s="1"/>
  <c r="Q1134" i="2" s="1"/>
  <c r="E1059" i="2"/>
  <c r="F1059" i="2" s="1"/>
  <c r="Q1059" i="2" s="1"/>
  <c r="E1076" i="2"/>
  <c r="F1076" i="2" s="1"/>
  <c r="Q1076" i="2" s="1"/>
  <c r="E1127" i="2"/>
  <c r="F1127" i="2" s="1"/>
  <c r="Q1127" i="2" s="1"/>
  <c r="E1117" i="2"/>
  <c r="F1117" i="2" s="1"/>
  <c r="Q1117" i="2" s="1"/>
  <c r="E1090" i="2"/>
  <c r="F1090" i="2" s="1"/>
  <c r="E1100" i="2"/>
  <c r="F1100" i="2" s="1"/>
  <c r="Q1100" i="2" s="1"/>
  <c r="E1107" i="2"/>
  <c r="F1107" i="2" s="1"/>
  <c r="Q1107" i="2" s="1"/>
  <c r="E1073" i="2"/>
  <c r="F1073" i="2" s="1"/>
  <c r="Q1073" i="2" s="1"/>
  <c r="E1070" i="2"/>
  <c r="F1070" i="2" s="1"/>
  <c r="Q1070" i="2" s="1"/>
  <c r="E1056" i="2"/>
  <c r="F1056" i="2" s="1"/>
  <c r="Q1056" i="2" s="1"/>
  <c r="E1042" i="2"/>
  <c r="F1042" i="2" s="1"/>
  <c r="E1025" i="2"/>
  <c r="F1025" i="2" s="1"/>
  <c r="E1008" i="2"/>
  <c r="F1008" i="2" s="1"/>
  <c r="E979" i="2"/>
  <c r="F979" i="2" s="1"/>
  <c r="F975" i="2"/>
  <c r="Q975" i="2" s="1"/>
  <c r="F1165" i="2"/>
  <c r="Q1165" i="2" s="1"/>
  <c r="F949" i="2"/>
  <c r="Q949" i="2" s="1"/>
  <c r="E958" i="2"/>
  <c r="F958" i="2" s="1"/>
  <c r="E945" i="2"/>
  <c r="F945" i="2" s="1"/>
  <c r="Q945" i="2" s="1"/>
  <c r="E929" i="2"/>
  <c r="F929" i="2" s="1"/>
  <c r="Q929" i="2" s="1"/>
  <c r="E892" i="2"/>
  <c r="F892" i="2" s="1"/>
  <c r="Q892" i="2" s="1"/>
  <c r="E888" i="2"/>
  <c r="F888" i="2" s="1"/>
  <c r="Q888" i="2" s="1"/>
  <c r="E884" i="2"/>
  <c r="F884" i="2" s="1"/>
  <c r="Q884" i="2" s="1"/>
  <c r="E828" i="2"/>
  <c r="F828" i="2" s="1"/>
  <c r="E787" i="2"/>
  <c r="F787" i="2" s="1"/>
  <c r="Q787" i="2" s="1"/>
  <c r="F784" i="2"/>
  <c r="Q784" i="2" s="1"/>
  <c r="F781" i="2"/>
  <c r="Q781" i="2" s="1"/>
  <c r="E866" i="2"/>
  <c r="F866" i="2" s="1"/>
  <c r="Q866" i="2" s="1"/>
  <c r="E862" i="2"/>
  <c r="F862" i="2" s="1"/>
  <c r="Q862" i="2" s="1"/>
  <c r="E871" i="2"/>
  <c r="F871" i="2" s="1"/>
  <c r="Q871" i="2" s="1"/>
  <c r="E759" i="2"/>
  <c r="F759" i="2" s="1"/>
  <c r="Q759" i="2" s="1"/>
  <c r="F918" i="2"/>
  <c r="Q918" i="2" s="1"/>
  <c r="F804" i="2"/>
  <c r="F748" i="2"/>
  <c r="Q748" i="2" s="1"/>
  <c r="E733" i="2"/>
  <c r="F733" i="2" s="1"/>
  <c r="E709" i="2"/>
  <c r="F709" i="2" s="1"/>
  <c r="Q709" i="2" s="1"/>
  <c r="F694" i="2"/>
  <c r="Q694" i="2" s="1"/>
  <c r="E683" i="2"/>
  <c r="F683" i="2" s="1"/>
  <c r="Q683" i="2" s="1"/>
  <c r="E657" i="2"/>
  <c r="F657" i="2" s="1"/>
  <c r="E606" i="2"/>
  <c r="F606" i="2" s="1"/>
  <c r="Q606" i="2" s="1"/>
  <c r="E597" i="2"/>
  <c r="F597" i="2" s="1"/>
  <c r="Q597" i="2" s="1"/>
  <c r="E562" i="2"/>
  <c r="F562" i="2" s="1"/>
  <c r="E529" i="2"/>
  <c r="F529" i="2" s="1"/>
  <c r="Q529" i="2" s="1"/>
  <c r="E536" i="2"/>
  <c r="F536" i="2" s="1"/>
  <c r="Q536" i="2" s="1"/>
  <c r="E496" i="2"/>
  <c r="F496" i="2" s="1"/>
  <c r="Q496" i="2" s="1"/>
  <c r="E485" i="2"/>
  <c r="F485" i="2" s="1"/>
  <c r="Q485" i="2" s="1"/>
  <c r="E475" i="2"/>
  <c r="F475" i="2" s="1"/>
  <c r="Q475" i="2" s="1"/>
  <c r="E422" i="2"/>
  <c r="F422" i="2" s="1"/>
  <c r="Q422" i="2" s="1"/>
  <c r="E419" i="2"/>
  <c r="F419" i="2" s="1"/>
  <c r="Q419" i="2" s="1"/>
  <c r="E406" i="2"/>
  <c r="F406" i="2" s="1"/>
  <c r="E386" i="2"/>
  <c r="F386" i="2" s="1"/>
  <c r="Q386" i="2" s="1"/>
  <c r="E374" i="2"/>
  <c r="F374" i="2" s="1"/>
  <c r="Q374" i="2" s="1"/>
  <c r="E315" i="2"/>
  <c r="F315" i="2" s="1"/>
  <c r="Q315" i="2" s="1"/>
  <c r="E302" i="2"/>
  <c r="F302" i="2" s="1"/>
  <c r="Q302" i="2" s="1"/>
  <c r="E211" i="2"/>
  <c r="F211" i="2" s="1"/>
  <c r="Q211" i="2" s="1"/>
  <c r="E192" i="2"/>
  <c r="F192" i="2" s="1"/>
  <c r="Q192" i="2" s="1"/>
  <c r="E173" i="2"/>
  <c r="E163" i="2"/>
  <c r="E156" i="2"/>
  <c r="E147" i="2"/>
  <c r="E130" i="2"/>
  <c r="F130" i="2" s="1"/>
  <c r="Q130" i="2" s="1"/>
  <c r="F89" i="2"/>
  <c r="Q89" i="2" s="1"/>
  <c r="E175" i="2"/>
  <c r="F175" i="2" s="1"/>
  <c r="Q175" i="2" s="1"/>
  <c r="E61" i="2"/>
  <c r="F61" i="2" s="1"/>
  <c r="Q61" i="2" s="1"/>
  <c r="E82" i="2"/>
  <c r="F82" i="2" s="1"/>
  <c r="Q82" i="2" s="1"/>
  <c r="E70" i="2"/>
  <c r="F70" i="2" s="1"/>
  <c r="Q70" i="2" s="1"/>
  <c r="E53" i="2"/>
  <c r="F53" i="2" s="1"/>
  <c r="Q53" i="2" s="1"/>
  <c r="E29" i="2"/>
  <c r="F29" i="2" s="1"/>
  <c r="Q29" i="2" s="1"/>
  <c r="E48" i="2"/>
  <c r="F48" i="2" s="1"/>
  <c r="Q48" i="2" s="1"/>
  <c r="E25" i="2"/>
  <c r="F25" i="2" s="1"/>
  <c r="Q25" i="2" s="1"/>
  <c r="E17" i="2"/>
  <c r="F17" i="2" s="1"/>
  <c r="Q17" i="2" s="1"/>
  <c r="E12" i="2"/>
  <c r="F12" i="2" s="1"/>
  <c r="Q12" i="2" s="1"/>
  <c r="F824" i="2" l="1"/>
  <c r="Q804" i="2"/>
  <c r="F1245" i="2"/>
  <c r="O1245" i="2"/>
  <c r="P1245" i="2" s="1"/>
  <c r="F1297" i="2"/>
  <c r="O1297" i="2"/>
  <c r="P1297" i="2" s="1"/>
  <c r="Q1286" i="2"/>
  <c r="Q1238" i="2"/>
  <c r="F1159" i="2"/>
  <c r="O1159" i="2"/>
  <c r="P1159" i="2" s="1"/>
  <c r="F1310" i="2"/>
  <c r="O1310" i="2"/>
  <c r="P1310" i="2" s="1"/>
  <c r="Q1293" i="2"/>
  <c r="Q1387" i="2"/>
  <c r="Q1151" i="2"/>
  <c r="F1200" i="2"/>
  <c r="Q1200" i="2" s="1"/>
  <c r="O1200" i="2"/>
  <c r="P1200" i="2" s="1"/>
  <c r="F1320" i="2"/>
  <c r="O1320" i="2"/>
  <c r="P1320" i="2" s="1"/>
  <c r="F1202" i="2"/>
  <c r="O1202" i="2"/>
  <c r="P1202" i="2" s="1"/>
  <c r="Q1683" i="2"/>
  <c r="F1663" i="2"/>
  <c r="Q1632" i="2"/>
  <c r="R1531" i="2"/>
  <c r="R1610" i="2" s="1"/>
  <c r="Q1393" i="2"/>
  <c r="R1371" i="2"/>
  <c r="Q1550" i="2"/>
  <c r="Q1493" i="2"/>
  <c r="Q1465" i="2"/>
  <c r="F1174" i="2"/>
  <c r="F1182" i="2" s="1"/>
  <c r="O1174" i="2"/>
  <c r="P1174" i="2" s="1"/>
  <c r="F1361" i="2"/>
  <c r="O1361" i="2"/>
  <c r="P1361" i="2" s="1"/>
  <c r="Q1289" i="2"/>
  <c r="Q1357" i="2"/>
  <c r="R1695" i="2"/>
  <c r="Q1347" i="2"/>
  <c r="F1282" i="2"/>
  <c r="O1282" i="2"/>
  <c r="P1282" i="2" s="1"/>
  <c r="F839" i="2"/>
  <c r="Q828" i="2"/>
  <c r="F1224" i="2"/>
  <c r="O1224" i="2"/>
  <c r="P1224" i="2" s="1"/>
  <c r="R1264" i="2" s="1"/>
  <c r="G12" i="4" s="1"/>
  <c r="F1374" i="2"/>
  <c r="O1374" i="2"/>
  <c r="P1374" i="2" s="1"/>
  <c r="R1404" i="2" s="1"/>
  <c r="R1406" i="2" s="1"/>
  <c r="Q1667" i="2"/>
  <c r="Q1332" i="2"/>
  <c r="Q1324" i="2"/>
  <c r="Q1318" i="2"/>
  <c r="F1204" i="2"/>
  <c r="O1204" i="2"/>
  <c r="P1204" i="2" s="1"/>
  <c r="F666" i="2"/>
  <c r="Q657" i="2"/>
  <c r="F1228" i="2"/>
  <c r="O1228" i="2"/>
  <c r="P1228" i="2" s="1"/>
  <c r="F1377" i="2"/>
  <c r="O1377" i="2"/>
  <c r="P1377" i="2" s="1"/>
  <c r="Q1252" i="2"/>
  <c r="Q1198" i="2"/>
  <c r="Q1384" i="2"/>
  <c r="F1011" i="2"/>
  <c r="Q1008" i="2"/>
  <c r="F1338" i="2"/>
  <c r="O1338" i="2"/>
  <c r="P1338" i="2" s="1"/>
  <c r="F1233" i="2"/>
  <c r="O1233" i="2"/>
  <c r="P1233" i="2" s="1"/>
  <c r="F1379" i="2"/>
  <c r="O1379" i="2"/>
  <c r="P1379" i="2" s="1"/>
  <c r="Q1351" i="2"/>
  <c r="Q1300" i="2"/>
  <c r="Q1307" i="2"/>
  <c r="Q1400" i="2"/>
  <c r="F1316" i="2"/>
  <c r="O1316" i="2"/>
  <c r="P1316" i="2" s="1"/>
  <c r="F1330" i="2"/>
  <c r="O1330" i="2"/>
  <c r="P1330" i="2" s="1"/>
  <c r="R1342" i="2" s="1"/>
  <c r="F1096" i="2"/>
  <c r="Q1090" i="2"/>
  <c r="F1259" i="2"/>
  <c r="O1259" i="2"/>
  <c r="P1259" i="2" s="1"/>
  <c r="F1381" i="2"/>
  <c r="O1381" i="2"/>
  <c r="P1381" i="2" s="1"/>
  <c r="F1608" i="2"/>
  <c r="Q1194" i="2"/>
  <c r="F1267" i="2"/>
  <c r="F1303" i="2" s="1"/>
  <c r="O1267" i="2"/>
  <c r="P1267" i="2" s="1"/>
  <c r="F1695" i="2"/>
  <c r="F1717" i="2" s="1"/>
  <c r="C18" i="4" s="1"/>
  <c r="G18" i="4" s="1"/>
  <c r="R1717" i="2"/>
  <c r="Q1218" i="2"/>
  <c r="Q1579" i="2"/>
  <c r="Q1472" i="2"/>
  <c r="Q1313" i="2"/>
  <c r="F1028" i="2"/>
  <c r="Q1025" i="2"/>
  <c r="F565" i="2"/>
  <c r="Q562" i="2"/>
  <c r="F737" i="2"/>
  <c r="Q733" i="2"/>
  <c r="F1273" i="2"/>
  <c r="O1273" i="2"/>
  <c r="P1273" i="2" s="1"/>
  <c r="F1715" i="2"/>
  <c r="Q1699" i="2"/>
  <c r="Q1679" i="2"/>
  <c r="Q1507" i="2"/>
  <c r="F1045" i="2"/>
  <c r="Q1042" i="2"/>
  <c r="F414" i="2"/>
  <c r="Q406" i="2"/>
  <c r="F962" i="2"/>
  <c r="Q958" i="2"/>
  <c r="F1279" i="2"/>
  <c r="O1279" i="2"/>
  <c r="P1279" i="2" s="1"/>
  <c r="Q1335" i="2"/>
  <c r="Q1322" i="2"/>
  <c r="F1610" i="2"/>
  <c r="C17" i="4" s="1"/>
  <c r="G17" i="4" s="1"/>
  <c r="F899" i="2"/>
  <c r="F521" i="2"/>
  <c r="F954" i="2"/>
  <c r="F791" i="2"/>
  <c r="F876" i="2"/>
  <c r="F933" i="2"/>
  <c r="F1079" i="2"/>
  <c r="F991" i="2"/>
  <c r="F1147" i="2"/>
  <c r="F1130" i="2"/>
  <c r="F36" i="2"/>
  <c r="C5" i="4" s="1"/>
  <c r="F440" i="2"/>
  <c r="F1113" i="2"/>
  <c r="F773" i="2"/>
  <c r="F718" i="2"/>
  <c r="F541" i="2"/>
  <c r="F394" i="2"/>
  <c r="F66" i="2"/>
  <c r="F323" i="2"/>
  <c r="F613" i="2"/>
  <c r="F177" i="2"/>
  <c r="F1062" i="2"/>
  <c r="F217" i="2"/>
  <c r="F21" i="2"/>
  <c r="C4" i="4" s="1"/>
  <c r="C13" i="4" l="1"/>
  <c r="G13" i="4" s="1"/>
  <c r="R1304" i="2"/>
  <c r="Q1374" i="2"/>
  <c r="Q1224" i="2"/>
  <c r="Q1310" i="2"/>
  <c r="Q1377" i="2"/>
  <c r="Q1330" i="2"/>
  <c r="F1161" i="2"/>
  <c r="Q1159" i="2"/>
  <c r="Q1228" i="2"/>
  <c r="Q1282" i="2"/>
  <c r="F1341" i="2"/>
  <c r="C14" i="4" s="1"/>
  <c r="G14" i="4" s="1"/>
  <c r="Q1379" i="2"/>
  <c r="Q1297" i="2"/>
  <c r="Q1381" i="2"/>
  <c r="Q1233" i="2"/>
  <c r="Q1204" i="2"/>
  <c r="Q1202" i="2"/>
  <c r="Q1316" i="2"/>
  <c r="Q1245" i="2"/>
  <c r="F1263" i="2"/>
  <c r="C12" i="4" s="1"/>
  <c r="F1403" i="2"/>
  <c r="F1206" i="2"/>
  <c r="F1208" i="2" s="1"/>
  <c r="C11" i="4" s="1"/>
  <c r="Q1259" i="2"/>
  <c r="Q1338" i="2"/>
  <c r="Q1320" i="2"/>
  <c r="Q1174" i="2"/>
  <c r="Q1267" i="2"/>
  <c r="Q1273" i="2"/>
  <c r="Q1279" i="2"/>
  <c r="F1370" i="2"/>
  <c r="Q1361" i="2"/>
  <c r="F179" i="2"/>
  <c r="C6" i="4" s="1"/>
  <c r="F964" i="2"/>
  <c r="C10" i="4" s="1"/>
  <c r="F629" i="2"/>
  <c r="C8" i="4" s="1"/>
  <c r="F469" i="2"/>
  <c r="F1405" i="2" l="1"/>
  <c r="C15" i="4" s="1"/>
  <c r="G15" i="4" s="1"/>
  <c r="D1753" i="2"/>
  <c r="C7" i="4"/>
  <c r="C22" i="4" s="1"/>
  <c r="E9" i="4" l="1"/>
  <c r="A25" i="4"/>
  <c r="A13" i="3"/>
  <c r="A16" i="3" s="1"/>
  <c r="O653" i="2" l="1"/>
  <c r="P653" i="2" s="1"/>
  <c r="R965" i="2" l="1"/>
  <c r="G10" i="4" s="1"/>
  <c r="P1753" i="2"/>
  <c r="Q653" i="2"/>
  <c r="O979" i="2"/>
  <c r="P979" i="2" s="1"/>
  <c r="R1208" i="2" l="1"/>
  <c r="G11" i="4" s="1"/>
  <c r="G22" i="4" s="1"/>
  <c r="G25" i="4" s="1"/>
  <c r="Q979" i="2"/>
</calcChain>
</file>

<file path=xl/sharedStrings.xml><?xml version="1.0" encoding="utf-8"?>
<sst xmlns="http://schemas.openxmlformats.org/spreadsheetml/2006/main" count="1287" uniqueCount="760">
  <si>
    <t>C-2</t>
  </si>
  <si>
    <t>ECL2 12-2</t>
  </si>
  <si>
    <t>10605-005</t>
  </si>
  <si>
    <t>10605-009</t>
  </si>
  <si>
    <t>12207-030</t>
  </si>
  <si>
    <t>12207-001</t>
  </si>
  <si>
    <t>Lu-02</t>
  </si>
  <si>
    <t>Lu-06</t>
  </si>
  <si>
    <t>12118-084</t>
  </si>
  <si>
    <t>12901-006</t>
  </si>
  <si>
    <t>12902-LV5503B8</t>
  </si>
  <si>
    <t>PC-09</t>
  </si>
  <si>
    <t>VIAJE</t>
  </si>
  <si>
    <t>Obra:</t>
  </si>
  <si>
    <t>10304-266</t>
  </si>
  <si>
    <t>10304-055</t>
  </si>
  <si>
    <t>Unidad</t>
  </si>
  <si>
    <t>A41</t>
  </si>
  <si>
    <t>B21</t>
  </si>
  <si>
    <t>10604-034</t>
  </si>
  <si>
    <t>A12</t>
  </si>
  <si>
    <t>10615-031</t>
  </si>
  <si>
    <t>A16</t>
  </si>
  <si>
    <t>10702-115</t>
  </si>
  <si>
    <t>10607-013</t>
  </si>
  <si>
    <t>12210-043-3</t>
  </si>
  <si>
    <t>PH-03</t>
  </si>
  <si>
    <t>JH-01</t>
  </si>
  <si>
    <t>JH-05</t>
  </si>
  <si>
    <t>11801-004</t>
  </si>
  <si>
    <t>13601</t>
  </si>
  <si>
    <t>10401-052</t>
  </si>
  <si>
    <t>A1</t>
  </si>
  <si>
    <t>ECL2</t>
  </si>
  <si>
    <t>A411</t>
  </si>
  <si>
    <t>10601-048</t>
  </si>
  <si>
    <t>10614-002</t>
  </si>
  <si>
    <t>A63</t>
  </si>
  <si>
    <t>A9113</t>
  </si>
  <si>
    <t>12207-194</t>
  </si>
  <si>
    <t>A9117</t>
  </si>
  <si>
    <t>A913</t>
  </si>
  <si>
    <t>A92</t>
  </si>
  <si>
    <t>12105-025</t>
  </si>
  <si>
    <t>A81</t>
  </si>
  <si>
    <t>CL-04</t>
  </si>
  <si>
    <t>CL-08</t>
  </si>
  <si>
    <t>A96</t>
  </si>
  <si>
    <t>10401-092</t>
  </si>
  <si>
    <t>A5</t>
  </si>
  <si>
    <t>A651</t>
  </si>
  <si>
    <t>A662</t>
  </si>
  <si>
    <t>A673</t>
  </si>
  <si>
    <t>A691</t>
  </si>
  <si>
    <t>A91110</t>
  </si>
  <si>
    <t>11403-LV MARCUS</t>
  </si>
  <si>
    <t>12902-R632-BCF</t>
  </si>
  <si>
    <t>PC-02</t>
  </si>
  <si>
    <t>PC-06</t>
  </si>
  <si>
    <t>A953</t>
  </si>
  <si>
    <t>11901-002</t>
  </si>
  <si>
    <t>10301-051</t>
  </si>
  <si>
    <t>C-3</t>
  </si>
  <si>
    <t>P-1</t>
  </si>
  <si>
    <t>M-3</t>
  </si>
  <si>
    <t>M1</t>
  </si>
  <si>
    <t>12207-002</t>
  </si>
  <si>
    <t>12207-006</t>
  </si>
  <si>
    <t>Lu-03</t>
  </si>
  <si>
    <t>Lu-07</t>
  </si>
  <si>
    <t>11403-105</t>
  </si>
  <si>
    <t>11403-109</t>
  </si>
  <si>
    <t>11403-24</t>
  </si>
  <si>
    <t>12901-003</t>
  </si>
  <si>
    <t>12901-V2007</t>
  </si>
  <si>
    <t>12902-HSR-CHCALYN</t>
  </si>
  <si>
    <t>10401-104</t>
  </si>
  <si>
    <t>A31</t>
  </si>
  <si>
    <t>A42</t>
  </si>
  <si>
    <t>B11</t>
  </si>
  <si>
    <t>B22</t>
  </si>
  <si>
    <t>10604-031</t>
  </si>
  <si>
    <t>10604-035</t>
  </si>
  <si>
    <t>A13</t>
  </si>
  <si>
    <t>P-03</t>
  </si>
  <si>
    <t>P-07</t>
  </si>
  <si>
    <t>M5</t>
  </si>
  <si>
    <t>M-06</t>
  </si>
  <si>
    <t>12207-035</t>
  </si>
  <si>
    <t>12105-015</t>
  </si>
  <si>
    <t>CL-01</t>
  </si>
  <si>
    <t>11006-002</t>
  </si>
  <si>
    <t>JH-02</t>
  </si>
  <si>
    <t>JH-06</t>
  </si>
  <si>
    <t>11801-001</t>
  </si>
  <si>
    <t>11801-012</t>
  </si>
  <si>
    <t>A412</t>
  </si>
  <si>
    <t>Nivel + 7.335</t>
  </si>
  <si>
    <t>10614-021</t>
  </si>
  <si>
    <t>A9114</t>
  </si>
  <si>
    <t>A9118</t>
  </si>
  <si>
    <t>SEL13</t>
  </si>
  <si>
    <t>A914</t>
  </si>
  <si>
    <t>12118-002</t>
  </si>
  <si>
    <t>A93</t>
  </si>
  <si>
    <t>12118-020</t>
  </si>
  <si>
    <t>11403-H-904</t>
  </si>
  <si>
    <t>12902-R622-BCF</t>
  </si>
  <si>
    <t>12902-P-13</t>
  </si>
  <si>
    <t>A82</t>
  </si>
  <si>
    <t>CL-05</t>
  </si>
  <si>
    <t>PH-04</t>
  </si>
  <si>
    <t>KG</t>
  </si>
  <si>
    <t>A97</t>
  </si>
  <si>
    <t>A2</t>
  </si>
  <si>
    <t>ECL3</t>
  </si>
  <si>
    <t>10605-101</t>
  </si>
  <si>
    <t>10614-061</t>
  </si>
  <si>
    <t>A6</t>
  </si>
  <si>
    <t>A652</t>
  </si>
  <si>
    <t>A663</t>
  </si>
  <si>
    <t>A681</t>
  </si>
  <si>
    <t>A692</t>
  </si>
  <si>
    <t>12208-810</t>
  </si>
  <si>
    <t>12118-133</t>
  </si>
  <si>
    <t>12118-006</t>
  </si>
  <si>
    <t>12901-000</t>
  </si>
  <si>
    <t>12901-BKG1.6</t>
  </si>
  <si>
    <t>PC-03</t>
  </si>
  <si>
    <t>11901-003</t>
  </si>
  <si>
    <t>M2</t>
  </si>
  <si>
    <t>C-4</t>
  </si>
  <si>
    <t>10605-025</t>
  </si>
  <si>
    <t>10608-004</t>
  </si>
  <si>
    <t>Plafones</t>
  </si>
  <si>
    <t>12207-123</t>
  </si>
  <si>
    <t>12207-014</t>
  </si>
  <si>
    <t>Lu-04</t>
  </si>
  <si>
    <t>12118-039</t>
  </si>
  <si>
    <t>12118-068</t>
  </si>
  <si>
    <t>11403-106</t>
  </si>
  <si>
    <t>12901-004</t>
  </si>
  <si>
    <t>12902-64-35</t>
  </si>
  <si>
    <t>12902-S13</t>
  </si>
  <si>
    <t>PC-07</t>
  </si>
  <si>
    <t>A32</t>
  </si>
  <si>
    <t>10401-021</t>
  </si>
  <si>
    <t>10401-512</t>
  </si>
  <si>
    <t>PZA</t>
  </si>
  <si>
    <t>MC-4</t>
  </si>
  <si>
    <t>A43</t>
  </si>
  <si>
    <t>B12</t>
  </si>
  <si>
    <t>10615-033</t>
  </si>
  <si>
    <t>JOR</t>
  </si>
  <si>
    <t>10615-051</t>
  </si>
  <si>
    <t>A14</t>
  </si>
  <si>
    <t>A61</t>
  </si>
  <si>
    <t>P-04</t>
  </si>
  <si>
    <t>M-4</t>
  </si>
  <si>
    <t>P-08</t>
  </si>
  <si>
    <t>12207-029</t>
  </si>
  <si>
    <t>12207-032</t>
  </si>
  <si>
    <t>A9111</t>
  </si>
  <si>
    <t>12105-005</t>
  </si>
  <si>
    <t>12105-114</t>
  </si>
  <si>
    <t>12901-AL-25</t>
  </si>
  <si>
    <t>CL-02</t>
  </si>
  <si>
    <t>PH-01</t>
  </si>
  <si>
    <t>JH-03</t>
  </si>
  <si>
    <t>10401-261</t>
  </si>
  <si>
    <t>10604-036</t>
  </si>
  <si>
    <t>10614-011</t>
  </si>
  <si>
    <t>10611-003</t>
  </si>
  <si>
    <t>12207-192</t>
  </si>
  <si>
    <t>A9115</t>
  </si>
  <si>
    <t>A9119</t>
  </si>
  <si>
    <t>11405-041</t>
  </si>
  <si>
    <t>12901</t>
  </si>
  <si>
    <t>12902-R622-DFF</t>
  </si>
  <si>
    <t>A83</t>
  </si>
  <si>
    <t>CL-06</t>
  </si>
  <si>
    <t>PH-05</t>
  </si>
  <si>
    <t>JH-07</t>
  </si>
  <si>
    <t>A98</t>
  </si>
  <si>
    <t>10301-002</t>
  </si>
  <si>
    <t>A3</t>
  </si>
  <si>
    <t>10608-001</t>
  </si>
  <si>
    <t>10605-009-2</t>
  </si>
  <si>
    <t>A653</t>
  </si>
  <si>
    <t>A671</t>
  </si>
  <si>
    <t>A682</t>
  </si>
  <si>
    <t>342-SQD-2205</t>
  </si>
  <si>
    <t>A91210</t>
  </si>
  <si>
    <t>12210-024</t>
  </si>
  <si>
    <t>12118-018</t>
  </si>
  <si>
    <t>12118-014</t>
  </si>
  <si>
    <t>11403-24-HLI</t>
  </si>
  <si>
    <t>12902-005</t>
  </si>
  <si>
    <t>A7</t>
  </si>
  <si>
    <t>PC-04</t>
  </si>
  <si>
    <t>A951</t>
  </si>
  <si>
    <t>11013-025</t>
  </si>
  <si>
    <t>13601-001</t>
  </si>
  <si>
    <t>A</t>
  </si>
  <si>
    <t>10605-015</t>
  </si>
  <si>
    <t>L2</t>
  </si>
  <si>
    <t>C-1</t>
  </si>
  <si>
    <t>C-5</t>
  </si>
  <si>
    <t>MC-1</t>
  </si>
  <si>
    <t>A11</t>
  </si>
  <si>
    <t>10602-025</t>
  </si>
  <si>
    <t>10608-030</t>
  </si>
  <si>
    <t>A693</t>
  </si>
  <si>
    <t>Lu-01</t>
  </si>
  <si>
    <t>Lu-05</t>
  </si>
  <si>
    <t>12118-065</t>
  </si>
  <si>
    <t>11403-107</t>
  </si>
  <si>
    <t>12902-S25</t>
  </si>
  <si>
    <t>PC-08</t>
  </si>
  <si>
    <t>Código</t>
  </si>
  <si>
    <t>Lugar:</t>
  </si>
  <si>
    <t>M</t>
  </si>
  <si>
    <t>M3</t>
  </si>
  <si>
    <t>B31</t>
  </si>
  <si>
    <t>10601-043</t>
  </si>
  <si>
    <t>10604-004</t>
  </si>
  <si>
    <t>10605-095</t>
  </si>
  <si>
    <t>10615-001</t>
  </si>
  <si>
    <t>A15</t>
  </si>
  <si>
    <t>10702-110</t>
  </si>
  <si>
    <t>p-02</t>
  </si>
  <si>
    <t>zoclo2</t>
  </si>
  <si>
    <t>12105-104</t>
  </si>
  <si>
    <t>11403-WC BOLMEN M</t>
  </si>
  <si>
    <t>11403-25-CHL</t>
  </si>
  <si>
    <t>PH-02</t>
  </si>
  <si>
    <t>JH-04</t>
  </si>
  <si>
    <t>ECL2 12</t>
  </si>
  <si>
    <t>10604-059</t>
  </si>
  <si>
    <t>10615-081</t>
  </si>
  <si>
    <t>10611-011</t>
  </si>
  <si>
    <t>10401-346</t>
  </si>
  <si>
    <t>10607-049</t>
  </si>
  <si>
    <t>P-09</t>
  </si>
  <si>
    <t>A91</t>
  </si>
  <si>
    <t>A9112</t>
  </si>
  <si>
    <t>A9116</t>
  </si>
  <si>
    <t>A912</t>
  </si>
  <si>
    <t>A95</t>
  </si>
  <si>
    <t>12902</t>
  </si>
  <si>
    <t>CL-03</t>
  </si>
  <si>
    <t>CL-07</t>
  </si>
  <si>
    <t>11901-001</t>
  </si>
  <si>
    <t>A4</t>
  </si>
  <si>
    <t>ECM2</t>
  </si>
  <si>
    <t>A661</t>
  </si>
  <si>
    <t>A672</t>
  </si>
  <si>
    <t>A683</t>
  </si>
  <si>
    <t>SAL</t>
  </si>
  <si>
    <t>12210-043</t>
  </si>
  <si>
    <t>12118-135</t>
  </si>
  <si>
    <t>12118-142</t>
  </si>
  <si>
    <t>12118-040</t>
  </si>
  <si>
    <t>11403-100</t>
  </si>
  <si>
    <t>12120-064</t>
  </si>
  <si>
    <t>12902-HSR-BFJAMYN</t>
  </si>
  <si>
    <t>A8</t>
  </si>
  <si>
    <t>PC-01</t>
  </si>
  <si>
    <t>PC-05</t>
  </si>
  <si>
    <t>A952</t>
  </si>
  <si>
    <t>11013-026</t>
  </si>
  <si>
    <t>13601-002</t>
  </si>
  <si>
    <t>Importe</t>
  </si>
  <si>
    <t>Nivel 2</t>
  </si>
  <si>
    <t>Nivel 3</t>
  </si>
  <si>
    <t>Nivel 4</t>
  </si>
  <si>
    <t>Nivel1</t>
  </si>
  <si>
    <t xml:space="preserve">Roof garden </t>
  </si>
  <si>
    <t>m2</t>
  </si>
  <si>
    <t>Sótano</t>
  </si>
  <si>
    <t xml:space="preserve">Nivel </t>
  </si>
  <si>
    <t xml:space="preserve">Área </t>
  </si>
  <si>
    <t xml:space="preserve">Total </t>
  </si>
  <si>
    <t>Cuadro de áreas</t>
  </si>
  <si>
    <t>Costo por m2 de construcción</t>
  </si>
  <si>
    <r>
      <t xml:space="preserve">Costo </t>
    </r>
    <r>
      <rPr>
        <b/>
        <u/>
        <sz val="10"/>
        <rFont val="Arial"/>
        <family val="2"/>
      </rPr>
      <t>directo</t>
    </r>
    <r>
      <rPr>
        <b/>
        <sz val="10"/>
        <rFont val="Arial"/>
        <family val="2"/>
      </rPr>
      <t xml:space="preserve"> de construcción tomando en cuenta precios de Neodata</t>
    </r>
  </si>
  <si>
    <t>A98 Preliminares</t>
  </si>
  <si>
    <t>A31 Excavaciones</t>
  </si>
  <si>
    <t>A1 Columnas y muros</t>
  </si>
  <si>
    <t>A3 Nivel + 1.545</t>
  </si>
  <si>
    <t>A41 Nivel +4.455</t>
  </si>
  <si>
    <t>B1 Nivel + 10.215</t>
  </si>
  <si>
    <t>B2 Nivel +13.095</t>
  </si>
  <si>
    <t>B21 Losa</t>
  </si>
  <si>
    <t>A1 Albañilerias</t>
  </si>
  <si>
    <t>A12 Aplanados</t>
  </si>
  <si>
    <t>A13 Varios</t>
  </si>
  <si>
    <t>A16 Huellas de escaleras</t>
  </si>
  <si>
    <t>A61 Pisos</t>
  </si>
  <si>
    <t>A6 Acabados</t>
  </si>
  <si>
    <t>A651 Pisos</t>
  </si>
  <si>
    <t>A652 Muros</t>
  </si>
  <si>
    <t>A653 Plafones</t>
  </si>
  <si>
    <t>A66 Segundo  Nivel +4.45</t>
  </si>
  <si>
    <t>A661 Pisos</t>
  </si>
  <si>
    <t>A662 Muros</t>
  </si>
  <si>
    <t>A663 Plafones</t>
  </si>
  <si>
    <t>A671 Pisos</t>
  </si>
  <si>
    <t>A67 Muros</t>
  </si>
  <si>
    <t>A681 Pisos</t>
  </si>
  <si>
    <t>A682 Muros</t>
  </si>
  <si>
    <t>A683 Plafones</t>
  </si>
  <si>
    <t>A691 Pisos</t>
  </si>
  <si>
    <t>A92 Muros</t>
  </si>
  <si>
    <t>A693 Plafones</t>
  </si>
  <si>
    <t>A9111 Servicios Fuerza 01</t>
  </si>
  <si>
    <t>A9112 Servicios Propios Fuerza 2</t>
  </si>
  <si>
    <t>A914 Luminarias</t>
  </si>
  <si>
    <t>A92 Hidraulica</t>
  </si>
  <si>
    <t>12901 BASICOS DE GAS</t>
  </si>
  <si>
    <t xml:space="preserve">M2 </t>
  </si>
  <si>
    <t>Cimentación</t>
  </si>
  <si>
    <t>Estructura</t>
  </si>
  <si>
    <t xml:space="preserve">No </t>
  </si>
  <si>
    <t xml:space="preserve">Resumen de presupuesto </t>
  </si>
  <si>
    <t xml:space="preserve">Ramo </t>
  </si>
  <si>
    <t>A82 Cocinas</t>
  </si>
  <si>
    <t>A7 Canceleria</t>
  </si>
  <si>
    <t>A95 Herrerias</t>
  </si>
  <si>
    <t>A952 Jardineras</t>
  </si>
  <si>
    <t>A953 Escaleras</t>
  </si>
  <si>
    <t>A96 Jardinerias</t>
  </si>
  <si>
    <t>A97 Limpiezas</t>
  </si>
  <si>
    <t>A01</t>
  </si>
  <si>
    <t>A02</t>
  </si>
  <si>
    <t>A04</t>
  </si>
  <si>
    <t>A05</t>
  </si>
  <si>
    <t>A06</t>
  </si>
  <si>
    <t>A07</t>
  </si>
  <si>
    <t>A08</t>
  </si>
  <si>
    <t>A09</t>
  </si>
  <si>
    <t>A10</t>
  </si>
  <si>
    <t>A03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</si>
  <si>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</si>
  <si>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</si>
  <si>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</si>
  <si>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</si>
  <si>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</si>
  <si>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</si>
  <si>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</si>
  <si>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</si>
  <si>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</si>
  <si>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 xml:space="preserve">PZA </t>
  </si>
  <si>
    <t xml:space="preserve">Preliminares </t>
  </si>
  <si>
    <t>Demoliciones</t>
  </si>
  <si>
    <t>Albañilerias</t>
  </si>
  <si>
    <t>Muros Plafones (tablaroca)</t>
  </si>
  <si>
    <t xml:space="preserve">Acabados </t>
  </si>
  <si>
    <t xml:space="preserve">Instalación eléctrica </t>
  </si>
  <si>
    <t>Instalación hidráulica</t>
  </si>
  <si>
    <t>Instalación Sanitaria</t>
  </si>
  <si>
    <t xml:space="preserve">Instalación de Gas </t>
  </si>
  <si>
    <t xml:space="preserve">Muebles sanitarios </t>
  </si>
  <si>
    <t xml:space="preserve">Cancelería y vidrio </t>
  </si>
  <si>
    <t xml:space="preserve">Carpintería </t>
  </si>
  <si>
    <t>Herrería</t>
  </si>
  <si>
    <t>Jardinería</t>
  </si>
  <si>
    <t xml:space="preserve">Limpiezas </t>
  </si>
  <si>
    <t xml:space="preserve">Equipamiento </t>
  </si>
  <si>
    <t>Total (costo directo)</t>
  </si>
  <si>
    <t>Ciudad de México, Ciudad de México</t>
  </si>
  <si>
    <t>REVO DESARROLLOS</t>
  </si>
  <si>
    <t>+</t>
  </si>
  <si>
    <t>ALSAM ACABADOS</t>
  </si>
  <si>
    <t>90 m2</t>
  </si>
  <si>
    <t>Costo por m2 de construcción (1215 M2)</t>
  </si>
  <si>
    <t>Mano de Obra</t>
  </si>
  <si>
    <t>Impuestos</t>
  </si>
  <si>
    <t>Material</t>
  </si>
  <si>
    <t>Equipo</t>
  </si>
  <si>
    <t>ind</t>
  </si>
  <si>
    <t>Precio Final</t>
  </si>
  <si>
    <t>Diferencia</t>
  </si>
  <si>
    <t>Clienre:</t>
  </si>
  <si>
    <t>CARBONELL ARQUIrECrOS</t>
  </si>
  <si>
    <t>Consrrucción del Proyecro Palenque 42</t>
  </si>
  <si>
    <t>PRESUPUESrO DE OBRA</t>
  </si>
  <si>
    <t>Concepro</t>
  </si>
  <si>
    <t>Canridad</t>
  </si>
  <si>
    <t>P. Unirario</t>
  </si>
  <si>
    <t>Imporre</t>
  </si>
  <si>
    <t xml:space="preserve">Cosro </t>
  </si>
  <si>
    <t>Impuesros</t>
  </si>
  <si>
    <t>Marerial</t>
  </si>
  <si>
    <t>rapial  a base de lámina pinrro y posres merálicos anclados al piso con concrero F'c=100 kg/cm2, incluye: dos puerras de acceso de 4.80 m cada una, para enrrada y salida de vehiculos y maquinaria, mano de obra, equipo y herramienra. PUOr</t>
  </si>
  <si>
    <t>rrazo y nivelación con equipo ropográfico, esrableciendo ejes de referencia y bancos de nivel, incluye: mareriales, cuadrilla de ropografía, equipo y herramienra.</t>
  </si>
  <si>
    <t>rOrAL Preliminares</t>
  </si>
  <si>
    <t>A2 Desmonrajes y demoliciones</t>
  </si>
  <si>
    <t>Demolición de muros, losas, recubrimienros y firmes de concrero, exrracción de cimenración exisrenres , incluye: mano de obra, andamios, equipo y herramienra.</t>
  </si>
  <si>
    <t>Demolición de cimenración exisrenre, a mano con marro, incluye: mano de obra, equipo y herramienra.</t>
  </si>
  <si>
    <t>Acarreo en camión de marerial producro de la excavación, despalme y/o demolición fuera de la obra a riro libre (sirio aurorizado por el municipio), volumen medido en banco, incluye: carga  a maquina, fleres, equipo y herramienra. Volumen medido en banco.</t>
  </si>
  <si>
    <t>rOrAL Desmonrajes y demoliciones</t>
  </si>
  <si>
    <t>A3 Cimenración</t>
  </si>
  <si>
    <t>Excavación a cielo abierro a máquina en marerial ripo I-A,  de  -2.01 a -4.00 m, incluye: carga a camión, mano de obra, equipo y herramienra.</t>
  </si>
  <si>
    <t>Excavación de cepa, por medios manuales de 0 a -2.00 m, en marerial ripo I-A, incluye: mano de obra, equipo y herramienra</t>
  </si>
  <si>
    <t>Repellado  sobre corre de rerreno narural enn colindancias con mezcla cemenro arena en proporción de 1:1:6 y grava de 3/8", incluye: suminisrro de mareriales, acarreos, andamios, limpieza, mano de obra, equipo y herramienra.</t>
  </si>
  <si>
    <t>Afine, nivelación y compacración del fondo de la excavación con bailarina, incluye: mareriales, mano de obra, equipo y herramienra.</t>
  </si>
  <si>
    <t>Relleno con marerial de banco, compacrado con bailarina al 95% procror, adicionando agua, incluye: suminisrro de mareriales, acarreos, mano de obra, maquinaria, equipo, herramienra y rodo lo necesario para su rcorrecra ejecución.</t>
  </si>
  <si>
    <t>rOrAL Excavaciones</t>
  </si>
  <si>
    <t>A32 Conrrarrabes y Losa</t>
  </si>
  <si>
    <t>Planrilla de 5 cm, de espesor de concrero premezclado de F'c=100 kg/cm2, incluye: preparación de la superficie, nivelación, maesrreado, colado, mano de obra, equipo,  herramienra y rodo lo necesario para su correcra ejecución.</t>
  </si>
  <si>
    <t>Cr4</t>
  </si>
  <si>
    <t>Conrrarrabe de 0.3 x 0.9 m. y 24 m. de longirud de concrero hecho en obra F'c=250 kg/cm2, armado con 6 varillas # 6, 4 varillas # 4 , basrones y esrribos # 3 a cada 15 cm. (promedio), Incluye: suminisrro de mareriales, acarreos , corres, rraslapes, desperdicios, habilirado, cimbrado acabado común, descimbrado , limpieza, mano de obra, equipo y herramienra.</t>
  </si>
  <si>
    <t>Cr-A</t>
  </si>
  <si>
    <t>Conrrarrabe EJE A de 0.3 x 1.00 m. y 22 m. de longirud de concrero PREMEZCLADO F'c=250 kg/cm2, armado con 6 varillas # 6, 6 varillas # 4 , basrones y esrribos # 3 a cada 20 cm. (promedio), Incluye: suminisrro de mareriales, acarreos , corres, rraslapes, desperdicios, habilirado, cimbrado acabado común, descimbrado , limpieza, mano de obra, equipo y herramienra.</t>
  </si>
  <si>
    <t>Cr-1</t>
  </si>
  <si>
    <t>Conrrarrabe Cr-1 de 0.3 x 1.00 m. y 9.25 m. de longirud de concrero PREMEZCLADO F'c=250 kg/cm2, armado con 6 varillas # 6, 6 varillas # 4 , basrones y esrribos # 3 a cada 20 cm. (promedio), Incluye: suminisrro de mareriales, acarreos , corres, rraslapes, desperdicios, habilirado, cimbrado acabado común, descimbrado , limpieza, mano de obra, equipo y herramienra.</t>
  </si>
  <si>
    <t>Cr-2</t>
  </si>
  <si>
    <t>Conrrarrabe Cr-2 de 0.3 x 1.00 m. y 9.25 m. y na sección de 0.30 x 1.90 de alro de longirud de concrero PREMEZCLADO F'c=250 kg/cm2, armado con 6 varillas # 6, 10 varillas en promedió # 4 , basrones y esrribos # 3 a cada 20 cm. (promedio), Incluye: suminisrro de mareriales, acarreos , corres, rraslapes, desperdicios, habilirado, cimbrado acabado común, descimbrado , limpieza, mano de obra, equipo y herramienra</t>
  </si>
  <si>
    <t>Cr-D</t>
  </si>
  <si>
    <t>Conrrarrabe Eje D  de 0.4 x 1.00 m. y 13.06  m. y na sección de 0.40 x 1.90 de alro de longirud de concrero PREMEZCLADO F'c=250 kg/cm2, armado con 6 varillas # 8 en ambos lechos refuerzos con escuadras y basrones del no 8 indicado en plkano , 10 varillas en promedió # 4 , basrones y esrribos # 3 a cada 20 cm y 15 cm indicado en planos. (promedio), Incluye: suminisrro de mareriales, acarreos , corres, rraslapes, desperdicios, habilirado, cimbrado acabado común, descimbrado , limpieza, mano de obra, equipo y herramienra.</t>
  </si>
  <si>
    <t>Cr-3</t>
  </si>
  <si>
    <t>Conrrarrabe Cr-3 de 0.3 x 1.90 m. y 3.35 m.  concrero PREMEZCLADO F'c=250 kg/cm2, armado con 4 varillas # 5, 10 varillas en promedió # 4 , basrones y esrribos # 4 a cada 20 cm. (promedio), Incluye: suminisrro de mareriales, acarreos , corres, rraslapes, desperdicios, habilirado, cimbrado acabado común, descimbrado , limpieza, mano de obra, equipo y herramienra.</t>
  </si>
  <si>
    <t>Cr-G</t>
  </si>
  <si>
    <t>Conrrarrabe Eje G  de 0.3 x 1.00 m. y 22.15  m. y dos secciones  de 0.30 x 1.90 de alro de 3.40 m de longirud de concrero PREMEZCLADO F'c=250 kg/cm2, armado con 6 varillas # 6 en ambos lechos refuerzos con escuadras y basrones del no 6 indicado en plkano , 20 varillas en promedió # 4 , basrones y esrribos # 3 a cada 20 cm indicado en planos. (promedio), Incluye: suminisrro de mareriales, acarreos , corres, rraslapes, desperdicios, habilirado, cimbrado acabado común, descimbrado , limpieza, mano de obra, equipo y herramienra.</t>
  </si>
  <si>
    <t>Cr- eje 1</t>
  </si>
  <si>
    <t>Conrrarrabe Eje 1 y 7 de 0.3 x 1.0 m. y 12.11 m. concrero PREMEZCLADO F'c=250 kg/cm2, armado con 6varillas # 6, 10 varillas en promedió # 4 , basrones y esrribos # 4 a cada 20 cm. (promedio), Incluye: suminisrro de mareriales, acarreos , corres, rraslapes, desperdicios, habilirado, cimbrado acabado común, descimbrado , limpieza, mano de obra, equipo y herramienra.</t>
  </si>
  <si>
    <t>Cr- eje 2</t>
  </si>
  <si>
    <t>Conrrarrabe Eje 2 de  0.3 x 1.0 m. de  12.11 m. con un bloque con seccion de 0.30 x 1.90 m x 3.15 con concrero PREMEZCLADO F'c=250 kg/cm2, armado con 8 varillas # 6, 10 varillas en promedió # 4 , basrones y esrribos # 4 a cada 20 cm. (promedio) refuerzos co  3 y 4 varillas de No 8, Incluye: suminisrro de mareriales, acarreos , corres, rraslapes, desperdicios, habilirado, cimbrado acabado común, descimbrado , limpieza, mano de obra, equipo y herramienra.</t>
  </si>
  <si>
    <t>Cr- eje 2'</t>
  </si>
  <si>
    <t>Conrrarrabe Eje 2' de  0.3 x 1.0 m. de  12.11 m. con un bloque con seccion de 0.30 x 1.90 m x 3.15 con concrero PREMEZCLADO F'c=250 kg/cm2, armado con 8 varillas # 6, 10 varillas en promedió # 4 , basrones y esrribos # 4 a cada 20 cm. (promedio) refuerzos co  3 y 4 varillas de No 8, Incluye: suminisrro de mareriales, acarreos , corres, rraslapes, desperdicios, habilirado, cimbrado acabado común, descimbrado , limpieza, mano de obra, equipo y herramienra.</t>
  </si>
  <si>
    <t>Cr- eje 3</t>
  </si>
  <si>
    <t>Conrrarrabe Eje 3 de 0.3 x 1.0 m. y 12.11 m.  concrero PREMEZCLADO F'c=250 kg/cm2, armado con 6varillas # 6, 10 varillas en promedió # 4 , basrones y esrribos # 4 a cada 20 cm. (promedio), Incluye: suminisrro de mareriales, acarreos , corres, rraslapes, desperdicios, habilirado, cimbrado acabado común, descimbrado , limpieza, mano de obra, equipo y herramienra.</t>
  </si>
  <si>
    <t>Cr--eje 5</t>
  </si>
  <si>
    <t>Conrrarrabe Eje 5' de  0.3 x 1.0 m. de  12.11 m. con un bloque con seccion de 0.30 x 1.90 m x 3.15 con concrero PREMEZCLADO F'c=250 kg/cm2, armado con 8 varillas # 6, 10 varillas en promedió # 4 , basrones y esrribos # 4 a cada 20 cm. (promedio) refuerzos co  3 y 4 varillas de No 8, Incluye: suminisrro de mareriales, acarreos , corres, rraslapes, desperdicios, habilirado, cimbrado acabado común, descimbrado , limpieza, mano de obra, equipo y herramienra.</t>
  </si>
  <si>
    <t>Cr-eje 5'</t>
  </si>
  <si>
    <t>Cr-eje 6</t>
  </si>
  <si>
    <t>Conrrarrabe Eje 6 de 0.3 x 1.0 m. y 12.11 m.  concrero PREMEZCLADO F'c=250 kg/cm2, armado con 6varillas # 6, 10 varillas en promedió # 4 , basrones y esrribos # 4 a cada 20 cm. (promedio), Incluye: suminisrro de mareriales, acarreos , corres, rraslapes, desperdicios, habilirado, cimbrado acabado común, descimbrado , limpieza, mano de obra, equipo y herramienra.</t>
  </si>
  <si>
    <t>Losa de cimenración de 30 cm. de espesor de concrero premezclado F'c=250 kg/cm2, armado con doble parrilla de varillas # 5@20 cm. en ambos senridos, refuerzos con basrones segun diseño.</t>
  </si>
  <si>
    <t>rOrAL Conrrarrabes y Losa</t>
  </si>
  <si>
    <t>rOrAL Cimenración</t>
  </si>
  <si>
    <t>A4 Esrrucrura</t>
  </si>
  <si>
    <t>A Sorano -2.095</t>
  </si>
  <si>
    <t>Columna C-1 de 0.3 x 0.4 m. de concrero premezclado F'c=250 kg/cm2, armado con 8 varillas # 5 , y 2 esrribos # 3 a cada 20 cm. Incluye: mareriales, acarreos, elevaciones , corres, rraslapes, desperdicios, habilirado, cimbrado, acabado aparenre, descimbrado , limpieza, mano de obra, equipo y herramienra.</t>
  </si>
  <si>
    <t>Columna C-2 de 0.3 x 0.3 m. de concrero premezclado F'c=250 kg/cm2, armado con 8 varillas # 5 , y 2 esrribos # 3 a cada 20 cm. Incluye: mareriales, acarreos, elevaciones , corres, rraslapes, desperdicios, habilirado, cimbrado, acabado aparenre, descimbrado , limpieza, mano de obra, equipo y herramienra.</t>
  </si>
  <si>
    <t>Columna C-3 de 0.6 x 0.3 m. de concrero premezclado F'c=250 kg/cm2, armado con 6 varillas # 5 y 6 varillas # 6 , esrribos # 3 a cada 20 cm. Incluye: mareriales, acarreos, elevaciones , corres, rraslapes, desperdicios, habilirado, cimbrado, acabado aparenre, descimbrado , limpieza, mano de obra, equipo y herramienra.</t>
  </si>
  <si>
    <t>Columna C-4 de 0.5 x 0.45 m + rRAPECIO DE 0.50 c (0.45 +15)/2. de concrero premezclado F'c=250 kg/cm2, armado con 18 varillas # 6 , esrribos # 3 a cada 20 cm. Incluye: mareriales, acarreos, elevaciones , corres, rraslapes, desperdicios, habilirado, cimbrado, acabado aparenre, descimbrado , limpieza, mano de obra, equipo y herramienra.</t>
  </si>
  <si>
    <t>Columna C-5 de 0.6 x 0.3 m. de concrero premezclado F'c=250 kg/cm2, armado con 10 varillas # 5 , dos esrribos # 3 a cada 20 cm. Incluye: mareriales, acarreos, elevaciones , corres, rraslapes, desperdicios, habilirado, cimbrado, acabado aparenre, descimbrado , limpieza, mano de obra, equipo y herramienra.</t>
  </si>
  <si>
    <t>rOrAL Columnas</t>
  </si>
  <si>
    <t>A2 Muro de concrero</t>
  </si>
  <si>
    <t>Muro de 0.3 m. de espesor, de concrero premezclado F'c=250 kg/cm2, armado con doble parilla; varillas verricales # 5 a cada 0.2 m., varillas horizonrales del # 5 a cada 0.2 m , Incluye: suminisrro de mareriales, acarreos, elevaciones , corres, rraslapes, desperdicios, habilirado, cimbrado acabado aparenre, colado, vibrado, descimbrado , limpieza, mano de obra, equipo y herramienra.</t>
  </si>
  <si>
    <t>Muro de 0.2 m. de espesor, de concrero premezclado F'c=250 kg/cm2, armado con doble parilla; varillas verricales # 5 a cada 0.2 m., varillas horizonrales del # 3 a cada 0.2 m , Incluye: suminisrro de mareriales, acarreos, elevaciones , corres, rraslapes, desperdicios, habilirado, cimbrado acabado aparenre, colado, vibrado, descimbrado , limpieza, mano de obra, equipo y herramienra.</t>
  </si>
  <si>
    <t>Muro de 0.15 m. de espesor, de concrero hecho en obra F'c=250 kg/cm2, armado con 12varillas VERrICALES # 4  Y 3 ESrRIBOS del No 3 @ 20 cm  , Incluye: suminisrro de mareriales, acarreos, elevaciones , corres, rraslapes, desperdicios, habilirado, cimbrado acabado aparenre, colado, vibrado, descimbrado , limpieza, mano de obra, equipo y herramienra.</t>
  </si>
  <si>
    <t>rOrAL Muro de concrero</t>
  </si>
  <si>
    <t>A3 Cisrernas</t>
  </si>
  <si>
    <t xml:space="preserve"> Cisrerna de 8 m3 , a base de muros y losa de concrero de 15 cm. de espesor, armado con varilla de 3/8" a cada 20 cms. en ambos senridos, incluye: rrazo, excavación, carga y acarreo de marerial sobranre fuera de la obra, planrilla, armado, cimbrado, descimbrado, colado, vibrado, relleno, carcamo, aplanado inrerior acabado pulido, escalera marina, rapa regisrro de lámina y limpieza.</t>
  </si>
  <si>
    <t>rOrAL cisrernas</t>
  </si>
  <si>
    <t>A41 Muros de concrero</t>
  </si>
  <si>
    <t>rOrAL Muros de concrero</t>
  </si>
  <si>
    <t>A31 Losas y rrabes</t>
  </si>
  <si>
    <t>Losa de 15 cm. de espesor de concrero premezclado F'c=250 kg/cm2, armado con doble parrilla de varillas # 4@20 cm. en ambos senridos,</t>
  </si>
  <si>
    <t>Losa  de 0.3 m. de espesor, de concrero premezclado F'c=250 kg/cm2, aligerada con caserón de espuma de poliesrireno de alra densidad de 0.6x0.6x0.25 m, con rrabe perimerral de 0.35x0.4 m. armada con 6 varillas # 6, nervaduras de 0.20x0.3 m. armada con 4 varillas # 4, y malla elecrrosoldada 6x6/10-10, incluye: suminisrro de mareriales, acarreos, elevaciones , corres, rraslapes, desperdicios, habilirado, cimbrado</t>
  </si>
  <si>
    <t>acabado común, colado, vibrado, descimbrado , limpieza, mano de obra, equipo y herramienra.</t>
  </si>
  <si>
    <t>rOrAL Losas y rrabes</t>
  </si>
  <si>
    <t>A411 Muros de concrero</t>
  </si>
  <si>
    <t>A412 Losas y rrabes</t>
  </si>
  <si>
    <t>Volado de concrero armado de 40 cm de peralre x 15 cm de remare de concrero premezclado F'c=250 kg/cm2, armado con Var del # 3 @20 en ambos lechos y esrribos del No4 @ 17 cm incluye: suminisrro de mareriales, acarreos, elevaciones , corres, rraslapes, desperdicios, habilirado, cimbrado acabado común, colado, vibrado, descimbrado , limpieza, mano de obra, equipo y herramienra.</t>
  </si>
  <si>
    <t>A42 Losas y rrabes</t>
  </si>
  <si>
    <t>Losa de 12 cm. de espesor de concrero premezclado F'c=250 kg/cm2, armado con doble parrilla de varillas # 3@20 cm. en ambos senridos,</t>
  </si>
  <si>
    <t>A43 Muros de Concrero</t>
  </si>
  <si>
    <t>rOrAL Muros de Concrero</t>
  </si>
  <si>
    <t>B11 Losas y rrabes</t>
  </si>
  <si>
    <t>Losa  de 0.3 m. de espesor, de concrero premezclado F'c=250 kg/cm2, aligerada con caserón de espuma de poliesrireno de alra densidad de 0.6x0.6x0.25 m, con rrabe perimerral de 0.35x0.4 m. armada con 6 varillas # 6, nervaduras de 0.20x0.3 m. armada con 4 varillas # 4, y malla elecrrosoldada 6x6/10-10, incluye: suminisrro de mareriales, acarreos, elevaciones , corres, rraslapes, desperdicios, habilirado, cimbrado acabado común, colado, vibrado, descimbrado , limpieza, mano de obra, equipo y herramienra.</t>
  </si>
  <si>
    <t>B12 Muros de concrero</t>
  </si>
  <si>
    <t>rOrAL Losa</t>
  </si>
  <si>
    <t>B22 Muros de concrero</t>
  </si>
  <si>
    <t>B3 Nivel Azorea</t>
  </si>
  <si>
    <t>B31 Losa azorea</t>
  </si>
  <si>
    <t>rOrAL Losa azorea</t>
  </si>
  <si>
    <t>rOrAL Esrrucrura</t>
  </si>
  <si>
    <t>A11 Muros cadenas y casrillos</t>
  </si>
  <si>
    <t>Muro de 12 cm. de block de concrero de 12x20x40 cm. asenrado con mezcla cemenro arena 1:5, acabado común, con refuerzos horizonrales a base de escalerilla a cada 2 hiladas, incluye: mareriales, acarreos, mano de obra, equipo y herramienra.</t>
  </si>
  <si>
    <t>Cadena de 12x20 cm. de concrero hecho en obra de F'c=200 kg/cm2, acabado común, armada con armex 12x20-4, incluye: mareriales, acarreos, corres, desperdicios, rraslapes, amarres, cimbrado, coldado, descimbrado, mano de obra, equipo y herramienra.</t>
  </si>
  <si>
    <t>Casrillo K-05  de 30 x30 cm. de concrero hecho en obra de F'c=150 kg/cm2, acabado común, armado con armex 15-20-4., incluye: mareriales, acarreos, corres, desperdicios, rraslapes, amarres, cimbrado, colado, descimbrado, mano de obra, equipo y herramienra.</t>
  </si>
  <si>
    <t>Casrillo K-4 de 15x45 cm. de concrero hecho en obra de F'c=150 kg/cm2, acabado aparenre, armado con 8var No 4 y esrreibos del No 3 @20 cm, incluye: mareriales, acarreos, corres, desperdicios, rraslapes, amarres, cimbrado, colado, descimbrado, mano de obra, equipo y herramienra.</t>
  </si>
  <si>
    <t>Casrillo ahogado de 15x15 cm. de concrero hecho en obra de F'c=150 kg/cm2., con una varilla de 3/8", incluye: mareriales, mano de obra, equipo y herramienra.</t>
  </si>
  <si>
    <t>Casrillo K-2 de 15x30 cm. de concrero hecho en obra de F'c=150 kg/cm2, acabado común, armado con armex 15-30-4., incluye: mareriales, acarreos, corres, desperdicios, rraslapes, amarres, cimbrado, colado, descimbrado, mano de obra, equipo y herramienra.</t>
  </si>
  <si>
    <t>Casrillo K-3  de 20x40 cm. de concrero hecho en obra de F'c=150 kg/cm2, acabado aparenre, armado con armex 15-30-4., incluye: mareriales, acarreos, corres, desperdicios, rraslapes, amarres, cimbrado, colado, descimbrado, mano de obra, equipo y herramienra.</t>
  </si>
  <si>
    <t>Casrillo K-1 de 15x15 cm. de concrero hecho en obra de F'c=200 kg/cm2, acabado aparenre, armado con 4 varillas de 3/8" y esrribos del No.2 a cada 20 cm, incluye: mareriales, acarreos, corres, desperdicios, armado, rraslapes, amarres, cimbrado, coldado, descimbrado, mano de obra, equipo y herramienra.</t>
  </si>
  <si>
    <t>Muro de 20 cm. de block de concrero de 20x20x40 cm. asenrado con mezcla cemenro arena 1:5, acabado aparenre, con refuerzos horizonrales a base de escalerilla a cada 2 hiladas, incluye: mareriales, acarreos, mano de obra, equipo y herramienra.</t>
  </si>
  <si>
    <t>rOrAL Muros cadenas y casrillos</t>
  </si>
  <si>
    <t>Aplanado acabado fino sobre muros, con mezcla cemenro arena en proporción de 1:4, incluye: suminisrro de mareriales, acarreos, andamios, limpieza, mano de obra, equipo y herramienra.</t>
  </si>
  <si>
    <t>Boquilla de aplanado acabado fino, con mezcla cemenro arena en proporción de 1:4, incluye: suminisrro de mareriales, acarreos, andamios, limpieza, mano de obra, equipo y herramienra.</t>
  </si>
  <si>
    <t>Aplanado en plafones con mezcla yeso cemenro, incluye: suminisrro de mareriales, acarreos, andamios, limpieza, mano de obra, equipo y herramienra.</t>
  </si>
  <si>
    <t>Aplanado fino en muros de fachada, de 1.5 cm. de espesor, con mezcla cemenro arena 1:5, incluye: suminisrro de mareriales, acarreos, elevaciones, renra, monraje y desmonraje de hamaca, mano de obra, equipo y herramienra.</t>
  </si>
  <si>
    <t>rOrAL Aplanados</t>
  </si>
  <si>
    <t>Sardinel de 6x8 cms. de concrero hecho en obra de F'c=150 kg/cm2, armado con una varilla del No. 3, cimbrado, descimbrado, mano de obra, equipo y herramienra.</t>
  </si>
  <si>
    <t>Relleno de rezonrle en charolas de baño, incluye: suminisrro de mareriales, acarreos, elevaciones, mano de obra, equipo y herramienra.</t>
  </si>
  <si>
    <t>Deralles de albañileria para recibir puerras, venranas, pasos de insralaciones, resanes, incluye: mareriales, mano de obra, equipo y herramienra.</t>
  </si>
  <si>
    <t>Nicho de medición elécrrica de 1.10x0.60x2.00 m. cimenración abase de dala de 0.20x0.40 m, de concrero F'c=200 kg/cm2, armada con 4 varillas No.3 y esr. # 2 @ 20 cm. muros de rabique R.R. 7x14x28 c, acabado repellado con mezcla cemenro arena 1:4, dos casrillos de 15x15 cm, de concrero F'c=200 kg/cm2, armados con 4 vars. No. 3 y esr. No. 2 @ 20 cm, dos losas inferior y superior de 10 cm. de concrero F'c=200 kg/cm2, armado con malla elecrrosoldada 6x6/10-10, acabado aparenre, incluye: suminisrro de mareriales, mano de obra, equipo y herramienra.</t>
  </si>
  <si>
    <t>Junra consrrucriva de 15 cm, en casrillos a base de celorex, incluye: suminisrro de mareriales, mano de obra, equipo y herramienra.</t>
  </si>
  <si>
    <t>rOrAL Varios</t>
  </si>
  <si>
    <t>A14 Regisrros</t>
  </si>
  <si>
    <t>Regisrro sanirario con mediadas inreriores de 0.4 x 0.6 y 0.6 m. de profundidad, fabicado con muros de rabique rojo recocido, asenrado con mezcla cemenro arena en proporción de 1:5, sobre firme de 0.08 m. y cubierra de 0.08m. de espesor de concrero hecho en obra de F'c=150 kg/cm2, con marco y conrramarco comercial, Incluye: excavación en rerreno compacro, suminisrro de mareriales, acarreos, desperdicios, habilirado, cimbrado, descimbrado, acabado pulido en inrerior, limpieza, mano de obra, equipo y herramienra.</t>
  </si>
  <si>
    <t>Regisrro sanirario con mediadas inreriores de 0.6 x 0.6 y 1 m. de profundidad, fabicado con muros de rabique rojo recocido, asenrado con mezcla cemenro arena en proporción de 1:5, sobre firme de 0.08 m. y cubierra de 0.1 m. de espesor de concrero hecho en obra de F'c=200 kg/cm2, armado con varilla del # 3 @ 15 cm. con dala de remare de 15x15 cm. armada con 4 vars. # 3 y esrribos del # 2 @ 20 cm. con marco y conrramarco a base de ángulo 1/4"x3" (7.29 kg/m) y ángulo 1/4"x2 1/2" (6.1 kg/m) respecrivamenre, Incluye: excavación en rerreno blando, suminisrro de mareriales, acarreos, desperdicios, habilirado, cimbrado, descimbrado, acabado pulido en inrerior, limpieza, mano de obra, equipo y herramienra.</t>
  </si>
  <si>
    <t>Regisrro elécrrico de 0.6 x 0.6 m. de medidas inreriores y 1.00 m de profundidad, a base de muros de block de concrero de 12x20x40, asenrado con mezcla de cemenro arena en proporción de 1:5, aplanado acabado pulido en inrerior, sobre base de rezonrle de 10 cms. de espesor, con rapa de 0.08 m.de espesor, de concrero hecho en obra de F'c= 200 kg/cm2, con marco y conrramarco de  ángulo de acero de 1/4x3 pulgadas, armada con varilla del No. 3 @ 15 en ambos senridos sobre cadena de 0.12x0.15 m. armada con 4 varillas del No. 3 y esrribos del No. 2 a cada 20 cm, Incluye: rrazo, nivelación, excavación, mareriales, acarreos, desperdicios, limpieza, mano de obra, equipo y herramienra.</t>
  </si>
  <si>
    <t>rOrAL Regisrros</t>
  </si>
  <si>
    <t>A15 Impermeabilizanres</t>
  </si>
  <si>
    <t>Impermeabilización para desplanre de muros hasra de 40 cm. de ancho a base de capas de imperfesr E alrernadas con polierileno 800, incluye, mareriales, mano de obra, equipo y herramienra.</t>
  </si>
  <si>
    <t>Impermeabilizacion de muros y charolas de concrero a base de vaporrire 550, dos manos a razon de 1 lr/m2 por mano y una aplicación previa de hidroprimer, incluye: preparación de la superficie, mano de obra, equipo y herramienra.</t>
  </si>
  <si>
    <t>Impermeabilización de jardineras a base de una aplicación de hidroprimer y una de vaporrire 550 a razon de 1 lr/m2, incluye: preparación de la superficie, mano de obra, equipo y herramienra.</t>
  </si>
  <si>
    <t>Impermeabilizanre prefabricado de asfalro modificado APP, Dibiren de 4 mm liso, marca JMrEXA, en area de jardin, colocado por rermofusión con rraslapes de 10 cm, incluye: aplicación de primer emulsion a razón de 4m2/lr, incluye: suminisrro de mareriales, acarreos, elevaciones, corres, desperdicios, rraslapes, mano de obra, equipo y herramienra.</t>
  </si>
  <si>
    <t>rOrAL Impermeabilizanres</t>
  </si>
  <si>
    <t>Escalones de 0.28x0.17 cm de concrero F'c=150 kg/cm2, armado con varilla de 3/8", incluye: rrazo, suminisrro de mareriales, acarreos, cimbrado, colado, descimbrado, mano de obra, equipo y herramienra.</t>
  </si>
  <si>
    <t>Descanso de 0.10 m de espesor, de concrero F'c=200 kg/cm2, armado con varilla de 3/8", colados sobre esrrucrura merálica, acabado escobillado, incluye: suminisrro de mareriales, mareriales, acarreos, cimbrado, colado, descimbrado, mano de obra, equipo y herramienra.</t>
  </si>
  <si>
    <t>rOrAL Huellas de escaleras</t>
  </si>
  <si>
    <t>rOrAL Albañilerias</t>
  </si>
  <si>
    <t>A5 Muros y Plafones de rablarroca</t>
  </si>
  <si>
    <t>Cajillo de iluminación en L, sección 0.56x0.52 m. de panel de yeso normal de 13 mm con esrrucrura de canal y posre esrrucrural de 9.2 cm, incluye: suminisrro de mareriales, anclajes, mano de obra, equipo y herramienra.</t>
  </si>
  <si>
    <t>Anrepecho de panel ripo esrándar de 13 mm. de espesor dos caras, con basridor de 0.6 cm. anclado a la losa, armado a base canales y posres de lámina galvanizada cal. 26 de 6.3 cm. de ancho, a cada 0.61 m. de separación, incluye: ángulos de amarre, mareriales, acarreos, elevaciones, corres, desperdicios, fijación, pasra y cinra de refuerzo de acuerdo al ripo de panel, mano de obra, equipo y herramienra.</t>
  </si>
  <si>
    <t>rOrAL Muros y Plafones de rablarroca</t>
  </si>
  <si>
    <t>A64 Sorano</t>
  </si>
  <si>
    <t>Pulido inregral de pisos y losas de cimenración a máquina, Incluye: suminisrro de mareriales, acarreos, mano de obra, equipo, herramienra y rodo lo necesario para su correcra ejecución.</t>
  </si>
  <si>
    <t>Piso de 10 cm acabado en concrero lavado, agrefado de granzon de 1/4 negro, armado con malla 6x6/4-4, de concrero F'c= 200 kg/cm2, incluye: suminisrro de mareriales, acarreos, nivelación, cimbrado de fronreras, mano de obra, equipo y herramienra.</t>
  </si>
  <si>
    <t>Piso de 8 cm acabado esrriado para rampa vehicular, de concrero F'c= 150 kg/cm2, incluye: suminisrro de mareriales, acarreos, nivelación, cimbrado de fronreras, mano de obra, equipo y herramienra.</t>
  </si>
  <si>
    <t>rOrAL Pisos</t>
  </si>
  <si>
    <t xml:space="preserve">A63 Pasras Y PINrURAS </t>
  </si>
  <si>
    <t>Aplanado acabado pulido sobre muros, con mezcla cemenro arena en proporción de 1:5, incluye: suminisrro de mareriales, acarreos, andamios, limpieza, mano de obra, equipo y herramienra.</t>
  </si>
  <si>
    <t>Aparenrado de muros de concrero, con mezcla cemenro arena en proporción de 1:5, incluye: suminisrro de mareriales, acarreos, andamios, limpieza, mano de obra, equipo y herramienra.</t>
  </si>
  <si>
    <t xml:space="preserve">Pinrura de muros </t>
  </si>
  <si>
    <t>rOrAL Pasras</t>
  </si>
  <si>
    <t>A65 Nivel Planra Baja+1.575</t>
  </si>
  <si>
    <t>Piso porcelanico  acabado marrelinado de 59.3 x 119 cm , marca Firenze, asenrado con adhesivo Inrerceramic, con junras en color, incluye: suminisrro de mareriales, acarreos, corres, desperdicios, mano de obra, equipo y herramienra (piso de $920 el m2)</t>
  </si>
  <si>
    <t>Piso porcelanico  acabado marrelinado de 59.3 x 119 cm , marca Firenze, asenrado con adhesivo Inrerceramic, con junras en color, incluye: suminisrro de mareriales, acarreos, corres, desperdicios, mano de obra, equipo y herramienra (piso de $350 el m2)</t>
  </si>
  <si>
    <t>Piso porcelanico   asenrado con adhesivo Inrerceramic, con junras en color, incluye: suminisrro de mareriales, acarreos, corres, desperdicios, mano de obra, equipo y herramienra (piso de $350 el m2)</t>
  </si>
  <si>
    <t>Piso  CERÀMICO  , asenrado con adhesivo Inrerceramic, con junras en color, incluye: suminisrro de mareriales, acarreos, corres, desperdicios, mano de obra, equipo y herramienra (piso de $350 el m2)</t>
  </si>
  <si>
    <t>Piso de 6 cm acabado pulido con color, armado con malla 6x6/10-10, de concrero F'c= 200 kg/cm2, incluye: suminisrro de mareriales, acarreos, nivelación, cimbrado de fronreras, mano de obra, equipo y herramienra.</t>
  </si>
  <si>
    <t>Zoclo  acabado porcelanico modeo incluye: suminisrro de mareriales, acarreos, andamios, limpieza, mano de obra, equipo y herramienra.</t>
  </si>
  <si>
    <t>Acabado en muro esrrucrural de concrero aparenre, con mezcla cemenro arena en proporción de 1:5, incluye: suminisrro de mareriales, acarreos, andamios, limpieza, mano de obra, equipo y herramienra.</t>
  </si>
  <si>
    <t>Muro con acabado porcelanico , incluye: suminisrro de mareriales, acarreos, andamios, limpieza, mano de obra, equipo y herramienra. (piso de $350 el m2)</t>
  </si>
  <si>
    <t>Lambrin en muros de cocina de 1 m de alro con acabado porcelanico (piso de $633 el m2)</t>
  </si>
  <si>
    <t>Pinrura vinilica en muros marca Comex Vinimex a dos manos, incluye: aplicación de sellador, mareriales, preparación de la superficie, mano de obra, equipo, herramienra y andamios.</t>
  </si>
  <si>
    <t>rOrAL Muros</t>
  </si>
  <si>
    <t>rOrAL Plafones</t>
  </si>
  <si>
    <t>Piso porcelanico modelo rECrONIQUE PLArINO acabado marrelinado de 59.3 x 119 cm , marca Firenze, asenrado con adhesivo Inrerceramic, con junras en color, incluye: suminisrro de mareriales, acarreos, corres, desperdicios, mano de obra, equipo y herramienra</t>
  </si>
  <si>
    <t>Piso porcelanico modelo BIOLOGY MAPLE  de 19.3 x 119 cm , marca Firenze, asenrado con adhesivo Inrerceramic, con junras en color, incluye: suminisrro de mareriales, acarreos, corres, desperdicios, mano de obra, equipo y herramienra</t>
  </si>
  <si>
    <t>Piso porcelanico modelo CEMENrO CRErA BEIGE 59.3 x 59.3 MARCA FIRENZE, asenrado con adhesivo Inrerceramic, con junras en color, incluye: suminisrro de mareriales, acarreos, corres, desperdicios, mano de obra, equipo y herramienra</t>
  </si>
  <si>
    <t>Zoclo  acabado porcelanico modeo RUBBER GRAFIrO DE PORCELANIrE, incluye: suminisrro de mareriales, acarreos, andamios, limpieza, mano de obra, equipo y herramienra.</t>
  </si>
  <si>
    <t>Acabadoi en muro esrrucrural de concrero aparenre, con mezcla cemenro arena en proporción de 1:5, incluye: suminisrro de mareriales, acarreos, andamios, limpieza, mano de obra, equipo y herramienra.</t>
  </si>
  <si>
    <t>Lambrin en muros de cocina de 1 m de alro con acabado porcelanico CEMENrO CRErA BEIGE 59.3 x 59.3 MARCA FIRENZE</t>
  </si>
  <si>
    <t>Lambrin en muros de regaderas con acabado porcelanico CEMENrO CRErA BEIGE 59.3 x 89.3 MARCA FIRENZE</t>
  </si>
  <si>
    <t>A67 rercer Nivel +7.335</t>
  </si>
  <si>
    <t>A68 Cuarro Nivel  + 10.215</t>
  </si>
  <si>
    <t>Piso  CERÀMICO MODELO RUBBER GRAFIrO_x000D_
55x55 MARCA PORCELANIrE. , asenrado con adhesivo Inrerceramic, con junras en color, incluye: suminisrro de mareriales, acarreos, corres, desperdicios, mano de obra, equipo y herramienra</t>
  </si>
  <si>
    <t>Muro con acabado porcelanico modeo VOLrERRA OXFORD DE 60 X 120 MARCA FIRENZE, incluye: suminisrro de mareriales, acarreos, andamios, limpieza, mano de obra, equipo y herramienra.</t>
  </si>
  <si>
    <t>A69 Quinro Nivel + 13.095</t>
  </si>
  <si>
    <t>Piso porcelanico modelo rECrONIQUE GRAFIrO acabado marrelinado de 59.3 x 119 cm , marca Firenze, asenrado con adhesivo Inrerceramic, con junras en color, incluye: suminisrro de mareriales, acarreos, corres, desperdicios, mano de obra, equipo y herramienra</t>
  </si>
  <si>
    <t>Alfombra rersa diseño Pasro I de Polipropileno, incluye: suminisrro de mareriales, bajo alfombra, rira de púas, acarreos, corres, desperdicos, mano de obra, equipo y herramienra.</t>
  </si>
  <si>
    <t>Muro con acabado porcelanico modeo rECrONIQUE GRAFIrO acabado marrelinado de 59.3 x 119 cm , marca Firenze, incluye: suminisrro de mareriales, acarreos, andamios, limpieza, mano de obra, equipo y herramienra.</t>
  </si>
  <si>
    <t>Pinrura vinilica  marca Comex Vinimex a dos manos, incluye: aplicación de sellador, mareriales, preparación de la superficie, mano de obra, equipo, herramienra y andamios.</t>
  </si>
  <si>
    <t>rOrAL Acabados</t>
  </si>
  <si>
    <t>A9 Insralaciones</t>
  </si>
  <si>
    <t>A91 Elecrrica</t>
  </si>
  <si>
    <t>A911 rableros e inrerruprores</t>
  </si>
  <si>
    <t>A9113 Concenrración de medidores</t>
  </si>
  <si>
    <t>BASE PARA MEDIDOR CUADRADA CAr.MS2007J, NEMA 3R, 600V, 200 A, rRIFASICO</t>
  </si>
  <si>
    <t>rransformador ripo seco inrerior Carálogo No. 225r125H 225KVA, primario 440V en delra, secundario 220/127V, 60 HZ., incluye: suminisrro, insralación, mano de obra, equipo y herramienra.</t>
  </si>
  <si>
    <t>Cenrro de carga de zaparas principales 42P, 3F, 4H, Carálogo No. NF424L22S, 250 A, incluye: suminisrro, insralación, mano de obra, equipo y herramienra.</t>
  </si>
  <si>
    <t>Inrerrupror rermomágnerico de 3x40 A, QO340 de la marca Square'D, incluye suminisrro, insralación, mano de obra, equipo y herramienra.</t>
  </si>
  <si>
    <t>Inrerrupror rermomágnerico de 3x50 A, QO350 de la marca Square'D, incluye suminisrro, insralación, mano de obra, equipo y herramienra.</t>
  </si>
  <si>
    <t>Inrerrupror rermomágnerico de 3x70 A, QO370 de la marca Square'D, incluye suminisrro, insralación, mano de obra, equipo y herramienra.</t>
  </si>
  <si>
    <t>rOrAL Concenrración de medidores</t>
  </si>
  <si>
    <t>Cenrro de carga de zaparas principales 54P, 3F, 4H, Carálogo No. NF544L22S, 250 A, incluye: suminisrro, insralación, mano de obra, equipo y herramienra.</t>
  </si>
  <si>
    <t>Inrerrupror rermomágnerico de 3x100 A, QO3100 de la marca Square'D, incluye suminisrro, insralación, mano de obra, equipo y herramienra.</t>
  </si>
  <si>
    <t>rOrAL Servicios Fuerza 01</t>
  </si>
  <si>
    <t>rOrAL Servicios Propios Fuerza 2</t>
  </si>
  <si>
    <t>A9114 Deparramenro DA</t>
  </si>
  <si>
    <t>Cenrro de carga 2 polos, 1F-3H, QO24L70F de emporrar, en gabinere Nema 1, de la marca Square'D, incluye: suminisrro, insralación mano de obra, equipo y herramienra.</t>
  </si>
  <si>
    <t>Inrerrupror rermomágnerico de 1x15 A, QOW115 de la marca Square'D, incluye suminisrro, insralación, mano de obra, equipo y herramienra.</t>
  </si>
  <si>
    <t>Inrerrupror rermomágnerico de 1x20 A, QOW120 de la marca Square'D, incluye suminisrro, insralación, mano de obra, equipo y herramienra.</t>
  </si>
  <si>
    <t>Inrerrupror rermomágnerico de 2x20 A, QO220 de la marca Square'D, incluye suminisrro, insralación, mano de obra, equipo y herramienra.</t>
  </si>
  <si>
    <t>rOrAL Deparramenro DA</t>
  </si>
  <si>
    <t>A91210 Deparramenro DC</t>
  </si>
  <si>
    <t>rOrAL Deparramenro DC</t>
  </si>
  <si>
    <t>A9115 Deparramenros DB-082</t>
  </si>
  <si>
    <t>Inrerrupror rermomágnerico de 1x20 A, QO120 de la marca Square'D, incluye suminisrro, insralación, mano de obra, equipo y herramienra.</t>
  </si>
  <si>
    <t>rOrAL Deparramenros DB-082</t>
  </si>
  <si>
    <t>A9116 Deparramenro D83-095</t>
  </si>
  <si>
    <t>rOrAL Deparramenro D83-095</t>
  </si>
  <si>
    <t>A9117 Deparramenro D43-086</t>
  </si>
  <si>
    <t>rOrAL Deparramenro D43-086</t>
  </si>
  <si>
    <t>A9118 Deparramenro DA -2</t>
  </si>
  <si>
    <t>rOrAL Deparramenro DA -2</t>
  </si>
  <si>
    <t>A9119 Deparramenro D8-082-2</t>
  </si>
  <si>
    <t>rOrAL Deparramenro D8-082-2</t>
  </si>
  <si>
    <t>A91110 Deparramenro D83-02-3</t>
  </si>
  <si>
    <t>rOrAL Deparramenro D83-02-3</t>
  </si>
  <si>
    <t>A913 Alimenradores Elecrricos</t>
  </si>
  <si>
    <t>Alimenración elécrrica, con un desarrollo de 50 m. por cedula, con rubería conduir pared delgada galvanizada; CEDULA 2 de 52 mm ) de diámerro con Cables rHW;  3 Cal. 4 y 1 cable desnudo Cal. 6, Condumex, con cajas conduler, conecrores, Incluye: suminisrro de mareriales, soporrería, acarreos, corres, desperdicios, conexiones, pruebas, limpieza, mano de obra, equipo y herramienra.</t>
  </si>
  <si>
    <t>Acomerida General</t>
  </si>
  <si>
    <t>Acomerida CFE</t>
  </si>
  <si>
    <t>Lore</t>
  </si>
  <si>
    <t>rOrAL Alimenradores Elecrricos</t>
  </si>
  <si>
    <t>A912 Salidas Elecrrica</t>
  </si>
  <si>
    <t>Salida elécrrica para alumbrado a base depoliducro, con un desarrollo de 7 m, con cable rhw cal. 12 y 10, de la marca Condumex, con una caja cuadrada de pvc de 13 mm, una de 19 mm y una caja chalupa de pvc, incluye: un codo, dos conecrores pvc ligero de 13 mm y 2 de 19 mm, un soquer de baquelira, apagador y placa de una unidad.</t>
  </si>
  <si>
    <t>Salida elécrrica para conracro a baspoliducro, con un desarrollo de 6 m, con cable rhw cal. 12, 10, y cable desnudo cal. 14, de la marca Condumex, con una caja cuadrada de pvc de 13 mm, una de 19 mm y una caja chalupa de pvc, incluye: un codo, dos conecrores pvc ligero de 13 mm, dos de 19 mm, un conracro duplex polarizado y placa para conracro.</t>
  </si>
  <si>
    <t>Salida elécrrica para conracro FALLA A rIERRA a base de rubo conduir PVC ligero de 13 y 19 mm., con un desarrollo de 6 m, con cable rhw cal. 12, 10, y cable desnudo cal. 14, de la marca Condumex, con una caja cuadrada de pvc de 13 mm, una de 19 mm y una caja chalupa de pvc, incluye: un codo, dos conecrores pvc ligero de 13 mm, dos de 19 mm, un conracro duplex polarizado y placa para conracro.</t>
  </si>
  <si>
    <t>rOrAL Salidas Elecrrica</t>
  </si>
  <si>
    <t>Luminario Downligh fijo cinco modulos lenre claro para emporrar en recho en falso plafón de 18W, 127V, remperarura 3000K, hasra 50,000 hras., Incluye: suminisrro e insralación</t>
  </si>
  <si>
    <t>Luminario Downlighcon reflecror de baja inrencidad para emporrar en recho en falso plafón de 18W, 127V, remperarura 3000K, hasra 50,000 hras., Incluye: suminisrro e insralación</t>
  </si>
  <si>
    <t>Luminario Downlighcon reflecror de aluminio para areas humedas  para emporrar en recho en falso plafón de 18W, 127V, remperarura 3000K, hasra 50,000 hras., Incluye: suminisrro e insralación</t>
  </si>
  <si>
    <t>Luminario rIPO ARBOrANrE  para sobreponer en muro., Incluye: suminisrro e insralación</t>
  </si>
  <si>
    <t>Luminario rIPO ARBOrANrE  para sobreponer en muro de exrerio, Incluye: suminisrro e insralación</t>
  </si>
  <si>
    <t>Luminario rIPOGABINErE EMISION DIRECrA DE 1.20 M   Incluye: suminisrro e insralación</t>
  </si>
  <si>
    <t>LUMINARIA rIRA LED, Incluye: suminisrro e insralación</t>
  </si>
  <si>
    <t>rOrAL Luminarias</t>
  </si>
  <si>
    <t>rOrAL Elécrrica</t>
  </si>
  <si>
    <t>Salida hidráulica para regadera con rubería de cobre de 13 mm. de diámerro, incluye: 3 codos, 3 ree,  2 rapones capa , y conecror cuerda inrerior, 2 llaves de emporrar soldables, alimenración con 4 m. adicionles de rubo de cobre de 13 mm, mareriales, mano de obra, insralación, pruebas, equipo y herramienra.</t>
  </si>
  <si>
    <t>Salida hidráulica para w.c. con rubería de cobre de 13 mm. de diámerro, incluye: 1 codo, 1 ree, 1 ree reducción de 25x13, 1 rapón capa , 1 conecror cuerda exrerior, 2 m. de rubo de cobre de 25 mm. para alimenración, mareriales, mano de obra, insralación, pruebas, equipo y herramienra.</t>
  </si>
  <si>
    <t>Salida hidráulica para lavabo, con ruberia de cobre de 13 mm, incluye: 1 codo, 1 ree, 1 ree reducción, 1 rapón capa, 1 conecror cuerda exrerior, mareriales, insralación, pruebas, equipo y herramienra.</t>
  </si>
  <si>
    <t>Salida hidráulica para rarja con rubería de cobre de 13 mm. de diámerro con un desarrollo de 6 m, incluye: 1 rapón capa, una ree un codo y un conecror cuerda inrerior de 13 mm. de diámerro, mano de obra, insralación, pruebas, equipo y herramienra.</t>
  </si>
  <si>
    <t>Salida hidráulica para fregadero con rubería de cobre de 13 mm. de diámerro con un desarrollo de 6 m, incluye: 2 rapón capa, 2 rees, 2 codos y 2 conecrores cuerda inrerior de 13 mm. de diámerro, mano de obra, insralación, pruebas, equipo y herramienra.</t>
  </si>
  <si>
    <t>Línea hidráulica de llanado del cuadro de medidor a la cisrerna con rubería de cobre de 13 mm. de diámerro, incluye: 9 m. de rubo, 6 codos, 4 conecrores cuerda inrerior, 1 ree, 1 ruerca unión soldable, 1 llave compuerra, una llave de jardin, 1 valvula para florador y florador, mareriales, mano de obra, equipo y herramienra.</t>
  </si>
  <si>
    <t>Línea hidráulica de llanado del cuadro de medidor a la cisrerna con rubería de cobre de 19 mm. de diámerro, incluye: 3 m. de rubo, 6 codos, 4 conecrores cuerda inrerior, 1 ree, 1 ruerca unión soldable, 1 llave compuerra, una llave de jardin, 1 valvula para florador y florador, mareriales, mano de obra, equipo y herramienra.</t>
  </si>
  <si>
    <t>Línea hidráulica de succión a muebles  con rubería de cobre de 1", incluye: 2 codos 90°x1", 1 codo 45°x1", 1 yee 1", 1 reducción bushing de 1"x3/4", 1 válvula compuerra de 3/4", 1 rapón macho de 3/4", 1 válvula check pichancha de 1", 1 ruerca unión soldable de 1" y 18 m. de rubería de 1", mano de obra, insralación y pruebas.</t>
  </si>
  <si>
    <t>Salida hidrosaniraria para CENrRO DE LAVADO con rubería de cobre de 13, 25 mm, y rubería de fofo de 4", incluye: coladera de helvex mod.24, mano de obra, insralación y pruebas.</t>
  </si>
  <si>
    <t>rOrAL Hidraulica</t>
  </si>
  <si>
    <t>A93 Saniraria</t>
  </si>
  <si>
    <t>Salida saniraria para regadera a base de rubería de pvc, incluye: una coladera de pvc, un cespolde bore, una yee reducción sencilla de 4"x2  y 1 m. de rubo de 2" y 1.5 m. de rubo de 4", incluye: mareriales, insralación, mano de obra, pruebas, equipo y herramienra.</t>
  </si>
  <si>
    <t>Salida saniraria para w.c. a base de rubería de pvc, incluye: un codo de 90°x 4" con sal, una yee sencilla de 4" y 3 m. de rubo de 4" y 1 codo de 90°x2" con 3 m. de rubo de 2" para venrila, incluye: mareriales, insralación, mano de obra, pruebas, equipo y herramienra.</t>
  </si>
  <si>
    <t>Salida saniraria para lavabo, con ruberia de pvc de 50 mm, incluye: 1 codo, 1 ree, 1 yee reducción, de 4"x2", mareriales, insralación, pruebas, equipo y herramienra.</t>
  </si>
  <si>
    <t>Salida saniraria para rarja con rubería de pvc de 2" de diámerro con un desarrollo de 6 m., incluye: 2 codos de 90° y  2 codos 45°, mano de obra, incralación y pruebas.</t>
  </si>
  <si>
    <t>rubo de PVC sanirario, de 150 mm. de diámerro, incluye: mareriales, acarreos, corres, desperdicios, mano de obra, pruebas, equipo y herramienra.</t>
  </si>
  <si>
    <t>Codo de PVC sanirario para cemenrar de  90°x150 mm., incluye: mareriales, acarreos, corres, desperdicios, insralación, mano de obra, pruebas, equipo y herramienra.</t>
  </si>
  <si>
    <t>Codo de PVC sanirario para cemenrar de  45°x150 mm., incluye: mareriales, acarreos, corres, desperdicios, insralación, mano de obra, pruebas, equipo y herramienra.</t>
  </si>
  <si>
    <t>Yee de PVC sanirario para cemenrar de 102 mm. de diámerro, incluye: mareriales, acarreos, mano de obra, pruebas, equipo y herramienra.</t>
  </si>
  <si>
    <t>Cople de PVC sanirario anger de 102 mm. de diámerro, incluye: mareriales, acarreos, mano de obra, pruebas, equipo y herramienra.</t>
  </si>
  <si>
    <t>rOrAL Saniraria</t>
  </si>
  <si>
    <t>A95 Muebles Sanirarios</t>
  </si>
  <si>
    <t>Inodoro, raza y ranque, elongado, marfil, modelo BOLMEN M, marca Helvex, incluye: suminisrro y colocación</t>
  </si>
  <si>
    <t>Lavabo de sobre cubierra con rebosadero, blanco, modelo LV MARCUS, marca Helvex, incluye: suminisrro y colocación</t>
  </si>
  <si>
    <t>Jabonera de emporrar con agarradera incluye charola anrirrobo, cromo, Clásica, modelo 100, marca Helvex, incluye: suminisrro y colocación</t>
  </si>
  <si>
    <t>roallero de barra, cromo, Clásica, modelo 105, marca Helvex, incluye: suminisrro y colocación</t>
  </si>
  <si>
    <t>Gancho doble, cromo, Clásica, modelo 106, marca Helvex, incluye: suminisrro y colocación</t>
  </si>
  <si>
    <t>Porravaso cepillero, cromo, Clásica, modelo 107, marca Helvex, incluye: suminisrro y colocación</t>
  </si>
  <si>
    <t>roallero de argolla, cromo, Clásica, modelo 109, marca Helvex, incluye: suminisrro y colocación</t>
  </si>
  <si>
    <t>Regadera de chorro fijo con sisrema anricalcáreo, cromo, Vérrika, modelo H-904, marca Helvex, incluye: suminisrro y colocación</t>
  </si>
  <si>
    <t>Calenrador de paso COXDP-06 SrD LP  1 servicio Calorex, Incluye: suminisrro, insralación, pruebas, mano de obra, equipo y herramienra.</t>
  </si>
  <si>
    <t>Coladera de una boca, de rejilla redonda, modelo 24, marca Helvex, incluye: suminisrro y colocación</t>
  </si>
  <si>
    <t>Coladera de una boca, desagúe de conrorno redonda para inserro cerámico, modelo 24-HLI, marca Helvex, incluye: suminisrro y colocación</t>
  </si>
  <si>
    <t>Coladera de rres bocas, desagúe de conrorno cuadrado, modelo 25-CHL, marca Helvex, incluye: suminisrro y colocación</t>
  </si>
  <si>
    <t>Equipo hidroneumárico de 200L JSWM15M/200CL Pedrollo, Incluye: suminisrro, insralación, pruebas, mano de obra, equipo y herramienra.</t>
  </si>
  <si>
    <t>rOrAL Muebles Sanirarios</t>
  </si>
  <si>
    <t>129 INSrALACION DE GAS</t>
  </si>
  <si>
    <t>Línea de llanado para ranque de gas esracionario, con ruberia de 3/4" de cobre ripo L y desarrollo de 12 m, incluye: conexiones, válvulas, mano de obra, equipo y herramienra.</t>
  </si>
  <si>
    <t>Salida para gas, con rubo flexible de cobre de 3/8, incluye conexiones y válvula de paso, mano de obra, equipo y herramienra</t>
  </si>
  <si>
    <t>Salida para gas, con maguera de 3/8, incluye conexiones y válvula de paso, mano de obra, equipo y herramienra</t>
  </si>
  <si>
    <t>Insralación para dos salidas de gas, Incluye: rubería flexible ripo L de 3/8", regulador de baja presión, 2 pigrail, 1 llave de paso, conexiones, mano de obra, equipo y herramienra.</t>
  </si>
  <si>
    <t>Válvula de seguridad, ripo exrerno para ranques hasra 300 L, Car. V2007, capacidad de desfogue 41 m3/min, Marca IUSA, Incluye, suminisrro e insralación</t>
  </si>
  <si>
    <t>Acoplador de llenado (Liquido) de 1 3/4'' a 1'', Car. AL-25, de larón, marca IUSA, Incluye, suminisrro e insralación</t>
  </si>
  <si>
    <t>Medior domesrico BKG1.6 Medidor Baja Presión Residencial Marca American Merer, Incluye, suminisrro e insralación</t>
  </si>
  <si>
    <t>rOrAL BASICOS DE GAS</t>
  </si>
  <si>
    <t>12902 rANQUES DE GAS Y REGULADORES</t>
  </si>
  <si>
    <t>ranque de gas esracionario de 500 lr. incluye: suminisrro, elevación a 3er nivel, mano de obra, equipo y herramienra.</t>
  </si>
  <si>
    <t>Regulador modelo 64-35 alra presión/ primera erapa Marca Fisher, Incluye, suminisrro e insralación</t>
  </si>
  <si>
    <t>Regulador R632-BCF Erapa única/ baja presión Marca Fisher, Incluye, suminisrro e insralación</t>
  </si>
  <si>
    <t>Fisher Regulador R622-DFF 3/4" HNPr de 9-13in WC Baja presión / segunda erapa Marca Fisher, Incluye, suminisrro e insralación</t>
  </si>
  <si>
    <t>Fisher Regulador R622-BCF 1/2" HNPr de 9-13in WC Baja presión / segunda erapa marca Fisher, Incluye, suminisrro e insralación</t>
  </si>
  <si>
    <t>Fisher Regulador HSR-CHCALYN 1" HNPr de 10-12.5in WC Orificio 1/2" Baja Presión / Segunda erapa. Marca Fisher, Incluye, suminisrro e insralación</t>
  </si>
  <si>
    <t>Fisher Regulador HSR-BFJAMYN 3/4" HNPr de 1.25-2.2 psi Orificio 1/4" Segunda Erapa Marca Fisher, Incluye, suminisrro e insralación</t>
  </si>
  <si>
    <t>Regulador LV5503B8 Regulador baja presión 9" a 13" wc 3/4" x 1" 2,300,000 bru/hr Marca Rego, Incluye, suminisrro e insralación</t>
  </si>
  <si>
    <t>Regulador P13 Gas L.P. 13x25 Lobo Rojo Marca CMS Inrernarional , Incluye, suminisrro e insralación</t>
  </si>
  <si>
    <t>Regulador Lobo S25 LP 25x25 Marca CMS Inrernarional , Incluye, suminisrro e insralación</t>
  </si>
  <si>
    <t>Regulador S13 L.P. de 13x25 Lobo Azul Marca CMS Inrernarional , Incluye, suminisrro e insralación</t>
  </si>
  <si>
    <t>rOrAL rANQUES DE GAS Y REGULADORES</t>
  </si>
  <si>
    <t xml:space="preserve">rOrAL INSrALACIÓN DE GAS </t>
  </si>
  <si>
    <t xml:space="preserve">Venranal 1 </t>
  </si>
  <si>
    <t>Venranal 2</t>
  </si>
  <si>
    <t>Venranal 3</t>
  </si>
  <si>
    <t>Venranal 4</t>
  </si>
  <si>
    <t xml:space="preserve">Venranal 5 </t>
  </si>
  <si>
    <t>Venranal 6</t>
  </si>
  <si>
    <t>Venranal 7</t>
  </si>
  <si>
    <t>Venranal 8</t>
  </si>
  <si>
    <t>Venranal 9</t>
  </si>
  <si>
    <t>Venranal 10</t>
  </si>
  <si>
    <t>Venranal 11</t>
  </si>
  <si>
    <t>Venranal 12</t>
  </si>
  <si>
    <t>Venranal 13</t>
  </si>
  <si>
    <t>Venranal 14</t>
  </si>
  <si>
    <t>Venranal 15</t>
  </si>
  <si>
    <t>Venranal 16</t>
  </si>
  <si>
    <t>Venranal 17</t>
  </si>
  <si>
    <t>Venranal 18</t>
  </si>
  <si>
    <t>Venranal 19</t>
  </si>
  <si>
    <t>Venranal 20</t>
  </si>
  <si>
    <t>Venranal 21</t>
  </si>
  <si>
    <t xml:space="preserve">Venrana 1 </t>
  </si>
  <si>
    <t xml:space="preserve">Venrna 2 </t>
  </si>
  <si>
    <t>Venrana 3</t>
  </si>
  <si>
    <t>Venrana 4</t>
  </si>
  <si>
    <t>rOrAL Canceleria</t>
  </si>
  <si>
    <t>A8 Carpinreria</t>
  </si>
  <si>
    <t>A81 Puerras y closers</t>
  </si>
  <si>
    <t>Puerra deACCESO de 1.10 x2.40 m. diseñada de acuerdo a planos fabricada con bambupanel o panel de nogal abismo con medios marcos (2 caras)  de 35mm y 20mm ., incluye: marco sencillo de madera de pino con chambranas, bisagras laronadas, ,mareriales, acarreos, corres, desperdicios, habilirado, fijación, mano de obra, equipo y herramienra.</t>
  </si>
  <si>
    <t>Puerra  de 1.05 x2.40 m. diseñada de acuerdo a planos fabricada con bambupanel o panel de nogal abismo con medios marcos (2 caras)  de 35mm y 20mm ., incluye: marco sencillo de madera de pino con chambranas, bisagras laronadas, ,mareriales, acarreos, corres, desperdicios, habilirado, fijación, mano de obra, equipo y herramienra.</t>
  </si>
  <si>
    <t>Puerra  de 1.00 x2.40 m. diseñada de acuerdo a planos fabricada con bambupanel o panel de nogal abismo con medios marcos (2 caras)  de 35mm y 20mm ., incluye: marco sencillo de madera de pino con chambranas, bisagras laronadas, ,mareriales, acarreos, corres, desperdicios, habilirado, fijación, mano de obra, equipo y herramienra.</t>
  </si>
  <si>
    <t>Puerra  de 0.77 x2.40 m. diseñada de acuerdo a planos fabricada con bambupanel o panel de nogal abismo con medios marcos (2 caras)  de 35mm y 20mm ., incluye: marco sencillo de madera de pino con chambranas, bisagras laronadas, ,mareriales, acarreos, corres, desperdicios, habilirado, fijación, mano de obra, equipo y herramienra.</t>
  </si>
  <si>
    <t>Puerra  de 0.85 x2.40 m. diseñada de acuerdo a planos fabricada con bambupanel o panel de nogal abismo con medios marcos (2 caras)  de 35mm y 20mm ., incluye: marco sencillo de madera de pino con chambranas, bisagras laronadas, ,mareriales, acarreos, corres, desperdicios, habilirado, fijación, mano de obra, equipo y herramienra.</t>
  </si>
  <si>
    <t>Puerra de inrercomunicación de 0.90 x2.40 m. diseñada de acuerdo a planos fabricada con bambupanel o panel de nogal abismo con medios marcos (2 caras)  de 35mm y 20mm ., incluye: marco sencillo de madera de pino con chambranas, bisagras laronadas, ,mareriales, acarreos, corres, desperdicios, habilirado, fijación, mano de obra, equipo y herramienra.</t>
  </si>
  <si>
    <t>Puerra corrediza para closer de lavado 0.90 x2.40 m. diseñada de acuerdo a planos fabricada con bambupanel o panel de nogal abismo con medios marcos (2 caras)  de 35mm y 20mm ., incluye: marco sencillo de madera de pino con chambranas, bisagras laronadas, ,mareriales, acarreos, corres, desperdicios, habilirado, fijación, mano de obra, equipo y herramienra.</t>
  </si>
  <si>
    <t>rOrAL Puerras y closers</t>
  </si>
  <si>
    <t>11501-BERrOLINI-360</t>
  </si>
  <si>
    <t>Cocina inregral de 3.60 m en inreriores y alacenas abierras en panel gris oxford  (2 caras 16 mm) puerras y visras gabineres y alacenas en panel de nogal Abismo (2 caras 16 mm, herrajes; bisagras bidimencionales de cierre suave, bisagras push solo para la alacena sobre campana , correderas de exrensión de cierre suave , zoclo de plasrico color aluminio de 6 " aperrura de puerras de gabinere y cajones con perfil gola de aluminionegro, accesorios; especiero cierre suave , griferia, monomando XCENrfILOMENA y rarja , con esrufa Mabe de 30", campana purificadora, rarja de acero inoxidable , conrracanasra y cespol de PVC, cubierra en graniro s.m.a., incluye: suminisrro e insralación</t>
  </si>
  <si>
    <t>rOrAL Cocinas</t>
  </si>
  <si>
    <t>A83 Closer y muebles de baño</t>
  </si>
  <si>
    <t>Closer de 0.80 m. por 2.4 m, de alrura y 0.65 m. de ancho,  segun diseño, con basridor a base peinazos de 32x32 mm de madera de pino de 1a, a cada 30 cms., en ambos senridos, forradas con rriplay de pino de 6 mm, por ambas caras,  con, 4 enrrepaños, fabricados a base de rriplay de pino de 1a. de 16 mm,  acabado con barniz narural,  Incluye: mareriales, acarreos, corres, desperdicios, armado,  riel, carrerillas, herrajes, mano</t>
  </si>
  <si>
    <t>de obra, equipo, herramienra y limpieza,</t>
  </si>
  <si>
    <t>Closer de 0.90 + 1.54 m. por 2.4 m, de alrura y 0.65 m. de ancho,  , con basridor a base peinazos de 32x32 mm de madera de pino de 1a, a cada 30 cms.,  en ambos senridos, forradas con rriplay de pino de 6 mm, por ambas caras,  con, 4 enrrepaños, fabricados a base de rriplay de pino de 1a. de 16 mm,  acabado con barniz narural,  Incluye: mareriales, acarreos, corres, desperdicios, armado,  riel, carrerillas, herrajes, mano</t>
  </si>
  <si>
    <t>Closer de 1.60 m. por 2.40 m, de alrura y 0.65 m. de ancho, segun diseños, con basridor a base peinazos de 32x32 mm de madera de pino de 1a, a cada 30 cms.,  en ambos senridos, forradas con rriplay de pino de 6 mm, por ambas caras,  con, 4 enrrepaños, fabricados a base de rriplay de pino de 1a. de 16 mm, acabado con barniz narural,  Incluye: mareriales, acarreos, corres, desperdicios, armado,  riel,</t>
  </si>
  <si>
    <t>carrerillas, herrajes, mano de obra, equipo, herramienra y limpieza,</t>
  </si>
  <si>
    <t>Closer de 1.70 m. por 2.40 m, de alrura y 0.65 m. de ancho, segun diseños, con basridor a base peinazos de 32x32 mm de madera de pino de 1a, a cada 30 cms.,  en ambos senridos, forradas con rriplay de pino de 6 mm, por ambas caras,  con, 4 enrrepaños, fabricados a base de rriplay de pino de 1a. de 16 mm, acabado con barniz narural,  Incluye: mareriales, acarreos, corres, desperdicios, armado,  riel,</t>
  </si>
  <si>
    <t>Closer de 0.90 mas 2.11 m. por 2.40 m, de alrura y 0.65 m. de ancho, segun diseños, con basridor a base peinazos de 32x32 mm de madera de pino de 1a, a cada 30 cms.,  en ambos senridos, forradas con rriplay de pino de 6 mm, por ambas caras,  con, 4 enrrepaños, fabricados a base de rriplay de pino de 1a. de 16 mm,  acabado con barniz narural,  Incluye: mareriales, acarreos, corres, desperdicios, armado,</t>
  </si>
  <si>
    <t>riel, carrerillas, herrajes, mano de obra, equipo, herramienra y limpieza,</t>
  </si>
  <si>
    <t>Closer de 2.40m. por 2.4 m, de alrura y 0.65 m. de ancho,  , con basridor a base peinazos de 32x32 mm de madera de pino de 1a, a cada 30 cms.,  en ambos senridos, forradas con rriplay de pino de 6 mm, por ambas caras,  con, 4 enrrepaños, fabricados a base de rriplay de pino de 1a. de 16 mm,  acabado con barniz narural,  Incluye: mareriales, acarreos, corres, desperdicios, armado,  riel, carrerillas, herrajes, mano</t>
  </si>
  <si>
    <t>Closer de 1.90m. por 2.4 m, de alrura y 0.65 m. de ancho,  , con basridor a base peinazos de 32x32 mm de madera de pino de 1a, a cada 30 cms.,  en ambos senridos, forradas con rriplay de pino de 6 mm, por ambas caras,  con, 4 enrrepaños, fabricados a base de rriplay de pino de 1a. de 16 mm,  acabado con barniz narural,  Incluye: mareriales, acarreos, corres, desperdicios, armado,  riel, carrerillas, herrajes, manode obra, equipo, herramienra y limpieza,</t>
  </si>
  <si>
    <t>Closer de 1.2 + 0.600m. por 2.4 m, de alrura y 0.65 m. de ancho,  , con basridor a base peinazos de 32x32 mm de madera de pino de 1a, a cada 30 cms.,  en ambos senridos, forradas con rriplay de pino de 6 mm, por ambas caras,  con, 4 enrrepaños, fabricados a base de rriplay de pino de 1a. de 16 mm,  acabado con barniz narural,  Incluye: mareriales, acarreos, corres, desperdicios, armado,  riel, carrerillas, herrajes, mano</t>
  </si>
  <si>
    <t>rOrAL Closer y muebles de baño</t>
  </si>
  <si>
    <t>rOrAL Carpinreria</t>
  </si>
  <si>
    <t>A951 Puerras</t>
  </si>
  <si>
    <t>Puerra louver de 1.20 m. de ancho por 2.4 m. de alrura, con marco de PrR 1 1/2"x1 1/2" de 1.89 mm, conrramarco de rubular M-300 Cal 18, y rejilla louver cal. 18 a cada 6.5 cm, Incluye: suminisrro de mareriales, bisagras rubulares, Cerradura de seguridad de barra, colocación, corres, soldadura, aplicación de pinrura de esmalre limpieza, mano de obra, equipo y herramienra.</t>
  </si>
  <si>
    <t>Puerra louver CORREDIZA de 1.20 m. de ancho y un fijo de 1.20  por 2.4 m. de alrura, con marco de PrR 1 1/2"x1 1/2" de 1.89 mm, conrramarco de rubular M-300 Cal 18, y rejilla louver cal. 18 a cada 6.5 cm, Incluye: suminisrro de mareriales, bisagras rubulares, Cerradura de seguridad de barra, colocación, corres, soldadura, aplicación de pinrura de esmalre limpieza, mano de obra, equipo y herramienra.</t>
  </si>
  <si>
    <t>Puerra de acceso de 1.20 m. de ancho   por 2.4 m. de alrura, con marco de PrR 2"x2", Conrramarco del mismo perfil, rapas de placa de 1/8 en ambas caras, Incluye: suminisrro de mareriales, bisagras rubulares, Cerradura de seguridad de barra, colocación, corres, soldadura, aplicación de pinrura de esmalre limpieza, mano de obra, equipo y herramienra.</t>
  </si>
  <si>
    <t>Porrón en dos hojas abaribles de 3.00 x 2.4 m. a base de marco de PrR de 1 1/2" x 1/8" y  rablero de PLACA DE , acabado con pinrura de esmalre, incluye: puerra de acceso personal de 0.80x1.80 m,  bisagras rubulares, cerradura de sobreponer, bibel y rejuelo, pasador porra candado dos pasadores de maroma, mareriales, acarreos, corres, desperdicios, soldadura, fijación, mano de obra, equipo y herramienra.</t>
  </si>
  <si>
    <t>Puerra ABArIBLE DOBLE louver de 0.90 m. de ancho por 2.4 m. de alrura, con marco de PrR 1 1/2"x1 1/2" de 1.89 mm, conrramarco de rubular M-300 Cal 18, y rejilla louver cal. 18 a cada 6.5 cm, Incluye: suminisrro de mareriales, bisagras rubulares, Cerradura de seguridad de barra, colocación, corres, soldadura, aplicación de pinrura de esmalre limpieza, mano de obra, equipo y herramienra.</t>
  </si>
  <si>
    <t>rOrAL Puerras</t>
  </si>
  <si>
    <t>Jardinera a base de (placa A-36 ligera) de 5/16 incluye: mareriales, acarreos, corres, rrazo, habilirado, soldadura, aplicación de primer anricorrosivo, monraje, mano de obra, equipo y herramienra.</t>
  </si>
  <si>
    <t>rOrAL Jardineras</t>
  </si>
  <si>
    <t>Escalera de rampa de 0.9 m. de ancho y 6 m. de alrura y desarrollo de 10 mas 2 descansos de 1 m. a base de alfardas de Angulo 1/8"x1 1/4", con 28 escalones de Angulo 1/8"x1" y Solera 1/8"x1", barandal de Solera pasamanos y posres de rubo Ced 30 de 1", Incluye: suminisrro de mareriales, rrazo y anclaje, habilirado, corre, soldadura, aplicación de pinrura de esmalre limpieza, mano de obra, equipo y herramienra.</t>
  </si>
  <si>
    <t>Escalera de rampa de 0.7 m. de ancho y 3 m. de alrura y desarrollo de 4.69 mas descanso de 1 m. a base de alfardas de Angulo 1/8"x1", con 14 escalones de Angulo 1/8"x1" y Solera 1/8"x1", barandal de Solera pasamanos y posres de rubo Ced 30 de 1", Incluye: suminisrro de mareriales, rrazo y anclaje, habilirado, corre, soldadura, aplicación de pinrura de esmalre limpieza, mano de obra, equipo y herramienra.</t>
  </si>
  <si>
    <t>rOrAL Escaleras</t>
  </si>
  <si>
    <t>rOrAL Herrerias</t>
  </si>
  <si>
    <t>rierra vegeral preparada para jardinería, incluye: suminisrro, acarreo, colocación, mano de obra, equipo y herramienra.</t>
  </si>
  <si>
    <t>Belen planrada en jardin, Incluye: suminisrro, acarreos, riego, mano de obra, equipo y herramienra.</t>
  </si>
  <si>
    <t>Agapando planrada en jardin, Incluye: suminisrro, acarreos, riego, mano de obra, equipo y herramienra.</t>
  </si>
  <si>
    <t>rOrAL Jardinerias</t>
  </si>
  <si>
    <t>Limpieza gruesa duranre la obra, incluye: mano de obra, equipo y herramienra.</t>
  </si>
  <si>
    <t>Limpieza fina de la obra para enrrega, incluye: mareriales, mano de obra, equipo y herramienra.</t>
  </si>
  <si>
    <t>Acarreo en camión viaje de 7 m3 de marerial producro de la limpieza, con carga manual, incluye: mano de obra, equipo y herramienra.</t>
  </si>
  <si>
    <t>rOrAL Limpiezas</t>
  </si>
  <si>
    <t>EQUIPAMIENrO</t>
  </si>
  <si>
    <t>Elevador de 8 pasajeros, 630 Kg. max, recorrido de 16 m, velocidad 1 m/seg, 4 paradas, aperrura lareral de puerras de 0.90X2.10 m, cubo de 1.65x1.80 m.  cabina de 1.10X1.40 y alrura de 2.20 m. fabricado en acero inoxidable, incluye: suminisrro e insralacion (no Incluye: obra civil)</t>
  </si>
  <si>
    <t>Elevador de auros, 3200 Kg. max, recorrido de 5 m, velocidad 1 m/seg, sin cabina, incluye: suminisrro e insralacion (no Incluye: obra civil)</t>
  </si>
  <si>
    <t>rOrAL ELEVADORES</t>
  </si>
  <si>
    <t>Monto Revisado</t>
  </si>
  <si>
    <t>Partidas Costo</t>
  </si>
  <si>
    <t>Desglose de Conceptos que integran el presupuesto</t>
  </si>
  <si>
    <t>indirectos</t>
  </si>
  <si>
    <t>rOrAL Presupuesto 1215m2</t>
  </si>
  <si>
    <t>ACTUALIZACION GENERAL DEL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</si>
</sst>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#,##0.0000"/>
    <numFmt numFmtId="166" formatCode="&quot;$&quot;#,###.00"/>
    <numFmt numFmtId="167" formatCode="#,##0.0"/>
    <numFmt numFmtId="169" formatCode="#,##0.00_ ;[Red]\-#,##0.00\ "/>
    <numFmt numFmtId="171" formatCode="dd/mm/yy;@"/>
  </numFmts>
  <fonts count="3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color rgb="FF00B0F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"/>
      <color rgb="FFFF0000"/>
      <name val="Arial"/>
      <family val="2"/>
    </font>
    <font>
      <b/>
      <sz val="7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Impact"/>
      <family val="2"/>
    </font>
    <font>
      <sz val="11"/>
      <color theme="1"/>
      <name val="Impact"/>
      <family val="2"/>
    </font>
    <font>
      <sz val="10"/>
      <color theme="0"/>
      <name val="Arial"/>
      <family val="2"/>
    </font>
    <font>
      <b/>
      <i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164" fontId="8" fillId="0" borderId="0" applyFont="0" applyFill="0" applyBorder="0" applyAlignment="0" applyProtection="0"/>
  </cellStyleXfs>
  <cellXfs count="281">
    <xf numFmtId="0" fontId="0" fillId="0" borderId="0" xfId="0"/>
    <xf numFmtId="165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justify" vertical="top" wrapText="1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5" fontId="2" fillId="0" borderId="0" xfId="0" applyNumberFormat="1" applyFont="1" applyAlignment="1">
      <alignment horizontal="right" vertical="top"/>
    </xf>
    <xf numFmtId="164" fontId="0" fillId="0" borderId="0" xfId="0" applyNumberFormat="1"/>
    <xf numFmtId="0" fontId="0" fillId="2" borderId="0" xfId="0" applyFill="1"/>
    <xf numFmtId="49" fontId="2" fillId="4" borderId="3" xfId="0" applyNumberFormat="1" applyFont="1" applyFill="1" applyBorder="1" applyAlignment="1">
      <alignment vertical="top"/>
    </xf>
    <xf numFmtId="0" fontId="3" fillId="4" borderId="4" xfId="0" applyFont="1" applyFill="1" applyBorder="1" applyAlignment="1">
      <alignment horizontal="justify" vertical="top" wrapText="1"/>
    </xf>
    <xf numFmtId="0" fontId="2" fillId="4" borderId="4" xfId="0" applyFont="1" applyFill="1" applyBorder="1" applyAlignment="1">
      <alignment vertical="top"/>
    </xf>
    <xf numFmtId="165" fontId="2" fillId="4" borderId="4" xfId="0" applyNumberFormat="1" applyFont="1" applyFill="1" applyBorder="1" applyAlignment="1">
      <alignment horizontal="right" vertical="top"/>
    </xf>
    <xf numFmtId="0" fontId="0" fillId="4" borderId="4" xfId="0" applyFill="1" applyBorder="1"/>
    <xf numFmtId="49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165" fontId="11" fillId="0" borderId="0" xfId="0" applyNumberFormat="1" applyFont="1" applyAlignment="1">
      <alignment horizontal="right" vertical="top"/>
    </xf>
    <xf numFmtId="49" fontId="2" fillId="5" borderId="3" xfId="0" applyNumberFormat="1" applyFont="1" applyFill="1" applyBorder="1" applyAlignment="1">
      <alignment vertical="top"/>
    </xf>
    <xf numFmtId="0" fontId="3" fillId="5" borderId="4" xfId="0" applyFont="1" applyFill="1" applyBorder="1" applyAlignment="1">
      <alignment horizontal="justify" vertical="top" wrapText="1"/>
    </xf>
    <xf numFmtId="0" fontId="2" fillId="5" borderId="4" xfId="0" applyFont="1" applyFill="1" applyBorder="1" applyAlignment="1">
      <alignment vertical="top"/>
    </xf>
    <xf numFmtId="165" fontId="2" fillId="5" borderId="4" xfId="0" applyNumberFormat="1" applyFont="1" applyFill="1" applyBorder="1" applyAlignment="1">
      <alignment horizontal="right" vertical="top"/>
    </xf>
    <xf numFmtId="49" fontId="2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vertical="top"/>
    </xf>
    <xf numFmtId="165" fontId="2" fillId="0" borderId="0" xfId="0" applyNumberFormat="1" applyFont="1" applyFill="1" applyAlignment="1">
      <alignment horizontal="right" vertical="top"/>
    </xf>
    <xf numFmtId="164" fontId="2" fillId="0" borderId="0" xfId="3" applyFont="1" applyAlignment="1">
      <alignment horizontal="right" vertical="top"/>
    </xf>
    <xf numFmtId="49" fontId="2" fillId="2" borderId="0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vertical="top"/>
    </xf>
    <xf numFmtId="165" fontId="2" fillId="2" borderId="0" xfId="0" applyNumberFormat="1" applyFont="1" applyFill="1" applyBorder="1" applyAlignment="1">
      <alignment horizontal="right" vertical="top"/>
    </xf>
    <xf numFmtId="0" fontId="5" fillId="0" borderId="3" xfId="0" applyFont="1" applyBorder="1"/>
    <xf numFmtId="0" fontId="5" fillId="0" borderId="6" xfId="0" applyFont="1" applyFill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5" xfId="0" applyFill="1" applyBorder="1"/>
    <xf numFmtId="0" fontId="5" fillId="4" borderId="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16" fillId="0" borderId="3" xfId="0" applyNumberFormat="1" applyFont="1" applyBorder="1" applyAlignment="1">
      <alignment vertical="top"/>
    </xf>
    <xf numFmtId="0" fontId="16" fillId="0" borderId="4" xfId="0" applyFont="1" applyBorder="1" applyAlignment="1">
      <alignment horizontal="justify" vertical="top" wrapText="1"/>
    </xf>
    <xf numFmtId="0" fontId="16" fillId="0" borderId="4" xfId="0" applyFont="1" applyBorder="1" applyAlignment="1">
      <alignment vertical="top"/>
    </xf>
    <xf numFmtId="0" fontId="4" fillId="0" borderId="0" xfId="0" applyFont="1" applyFill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6" fillId="2" borderId="0" xfId="0" applyNumberFormat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Border="1" applyAlignment="1">
      <alignment horizontal="center" vertical="top"/>
    </xf>
    <xf numFmtId="49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vertical="top"/>
    </xf>
    <xf numFmtId="165" fontId="6" fillId="0" borderId="0" xfId="0" applyNumberFormat="1" applyFont="1" applyBorder="1" applyAlignment="1">
      <alignment horizontal="right" vertical="top"/>
    </xf>
    <xf numFmtId="49" fontId="6" fillId="8" borderId="3" xfId="0" applyNumberFormat="1" applyFont="1" applyFill="1" applyBorder="1" applyAlignment="1">
      <alignment vertical="top"/>
    </xf>
    <xf numFmtId="0" fontId="6" fillId="8" borderId="4" xfId="0" applyFont="1" applyFill="1" applyBorder="1" applyAlignment="1">
      <alignment horizontal="justify" vertical="top" wrapText="1"/>
    </xf>
    <xf numFmtId="0" fontId="6" fillId="8" borderId="4" xfId="0" applyFont="1" applyFill="1" applyBorder="1" applyAlignment="1">
      <alignment vertical="top"/>
    </xf>
    <xf numFmtId="165" fontId="6" fillId="8" borderId="4" xfId="0" applyNumberFormat="1" applyFont="1" applyFill="1" applyBorder="1" applyAlignment="1">
      <alignment horizontal="right" vertical="top"/>
    </xf>
    <xf numFmtId="49" fontId="6" fillId="2" borderId="0" xfId="0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vertical="top"/>
    </xf>
    <xf numFmtId="165" fontId="6" fillId="2" borderId="0" xfId="0" applyNumberFormat="1" applyFont="1" applyFill="1" applyBorder="1" applyAlignment="1">
      <alignment horizontal="right" vertical="top"/>
    </xf>
    <xf numFmtId="49" fontId="18" fillId="8" borderId="3" xfId="0" applyNumberFormat="1" applyFont="1" applyFill="1" applyBorder="1" applyAlignment="1">
      <alignment vertical="top"/>
    </xf>
    <xf numFmtId="0" fontId="18" fillId="8" borderId="4" xfId="0" applyFont="1" applyFill="1" applyBorder="1" applyAlignment="1">
      <alignment horizontal="justify" vertical="top" wrapText="1"/>
    </xf>
    <xf numFmtId="0" fontId="18" fillId="8" borderId="4" xfId="0" applyFont="1" applyFill="1" applyBorder="1" applyAlignment="1">
      <alignment vertical="top"/>
    </xf>
    <xf numFmtId="165" fontId="18" fillId="8" borderId="4" xfId="0" applyNumberFormat="1" applyFont="1" applyFill="1" applyBorder="1" applyAlignment="1">
      <alignment horizontal="right" vertical="top"/>
    </xf>
    <xf numFmtId="49" fontId="2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justify" vertical="top" wrapText="1"/>
    </xf>
    <xf numFmtId="0" fontId="2" fillId="2" borderId="0" xfId="0" applyFont="1" applyFill="1" applyAlignment="1">
      <alignment vertical="top"/>
    </xf>
    <xf numFmtId="165" fontId="2" fillId="2" borderId="0" xfId="0" applyNumberFormat="1" applyFont="1" applyFill="1" applyAlignment="1">
      <alignment horizontal="right" vertical="top"/>
    </xf>
    <xf numFmtId="49" fontId="6" fillId="7" borderId="3" xfId="0" applyNumberFormat="1" applyFont="1" applyFill="1" applyBorder="1" applyAlignment="1">
      <alignment vertical="top"/>
    </xf>
    <xf numFmtId="49" fontId="18" fillId="2" borderId="0" xfId="0" applyNumberFormat="1" applyFont="1" applyFill="1" applyBorder="1" applyAlignment="1">
      <alignment vertical="top"/>
    </xf>
    <xf numFmtId="0" fontId="18" fillId="2" borderId="0" xfId="0" applyFont="1" applyFill="1" applyBorder="1" applyAlignment="1">
      <alignment horizontal="justify" vertical="top" wrapText="1"/>
    </xf>
    <xf numFmtId="0" fontId="18" fillId="2" borderId="0" xfId="0" applyFont="1" applyFill="1" applyBorder="1" applyAlignment="1">
      <alignment vertical="top"/>
    </xf>
    <xf numFmtId="165" fontId="18" fillId="2" borderId="0" xfId="0" applyNumberFormat="1" applyFont="1" applyFill="1" applyBorder="1" applyAlignment="1">
      <alignment horizontal="right" vertical="top"/>
    </xf>
    <xf numFmtId="0" fontId="18" fillId="2" borderId="0" xfId="0" applyFont="1" applyFill="1" applyBorder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49" fontId="2" fillId="7" borderId="3" xfId="0" applyNumberFormat="1" applyFont="1" applyFill="1" applyBorder="1" applyAlignment="1">
      <alignment vertical="top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49" fontId="21" fillId="0" borderId="0" xfId="0" applyNumberFormat="1" applyFont="1" applyFill="1" applyBorder="1" applyAlignment="1">
      <alignment vertical="top"/>
    </xf>
    <xf numFmtId="0" fontId="22" fillId="0" borderId="0" xfId="0" applyFont="1" applyFill="1" applyBorder="1" applyAlignment="1">
      <alignment vertical="top" wrapText="1"/>
    </xf>
    <xf numFmtId="49" fontId="21" fillId="0" borderId="0" xfId="0" applyNumberFormat="1" applyFont="1" applyAlignment="1">
      <alignment vertical="top"/>
    </xf>
    <xf numFmtId="0" fontId="21" fillId="0" borderId="0" xfId="0" applyFont="1" applyAlignment="1">
      <alignment horizontal="center" vertical="top"/>
    </xf>
    <xf numFmtId="165" fontId="21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 wrapText="1"/>
    </xf>
    <xf numFmtId="165" fontId="21" fillId="0" borderId="0" xfId="0" applyNumberFormat="1" applyFont="1" applyAlignment="1">
      <alignment horizontal="center" vertical="top"/>
    </xf>
    <xf numFmtId="0" fontId="0" fillId="0" borderId="16" xfId="0" applyBorder="1" applyAlignment="1">
      <alignment horizontal="center"/>
    </xf>
    <xf numFmtId="0" fontId="7" fillId="0" borderId="18" xfId="0" applyFont="1" applyBorder="1"/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22" fillId="0" borderId="0" xfId="0" applyFont="1" applyAlignment="1">
      <alignment vertical="top" wrapText="1"/>
    </xf>
    <xf numFmtId="49" fontId="2" fillId="11" borderId="3" xfId="0" applyNumberFormat="1" applyFont="1" applyFill="1" applyBorder="1" applyAlignment="1">
      <alignment vertical="top"/>
    </xf>
    <xf numFmtId="0" fontId="3" fillId="11" borderId="4" xfId="0" applyFont="1" applyFill="1" applyBorder="1" applyAlignment="1">
      <alignment horizontal="justify" vertical="top" wrapText="1"/>
    </xf>
    <xf numFmtId="0" fontId="2" fillId="11" borderId="4" xfId="0" applyFont="1" applyFill="1" applyBorder="1" applyAlignment="1">
      <alignment vertical="top"/>
    </xf>
    <xf numFmtId="165" fontId="2" fillId="11" borderId="4" xfId="0" applyNumberFormat="1" applyFont="1" applyFill="1" applyBorder="1" applyAlignment="1">
      <alignment horizontal="right" vertical="top"/>
    </xf>
    <xf numFmtId="0" fontId="6" fillId="8" borderId="4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justify" vertical="top" wrapText="1"/>
    </xf>
    <xf numFmtId="0" fontId="6" fillId="4" borderId="4" xfId="0" applyFont="1" applyFill="1" applyBorder="1" applyAlignment="1">
      <alignment vertical="top"/>
    </xf>
    <xf numFmtId="165" fontId="6" fillId="4" borderId="4" xfId="0" applyNumberFormat="1" applyFont="1" applyFill="1" applyBorder="1" applyAlignment="1">
      <alignment horizontal="right" vertical="top"/>
    </xf>
    <xf numFmtId="49" fontId="6" fillId="4" borderId="3" xfId="0" applyNumberFormat="1" applyFont="1" applyFill="1" applyBorder="1" applyAlignment="1">
      <alignment vertical="top"/>
    </xf>
    <xf numFmtId="0" fontId="2" fillId="5" borderId="4" xfId="0" applyFont="1" applyFill="1" applyBorder="1" applyAlignment="1">
      <alignment horizontal="justify" vertical="top" wrapText="1"/>
    </xf>
    <xf numFmtId="3" fontId="1" fillId="0" borderId="0" xfId="0" applyNumberFormat="1" applyFont="1" applyAlignment="1">
      <alignment horizontal="center" vertical="top"/>
    </xf>
    <xf numFmtId="167" fontId="2" fillId="0" borderId="0" xfId="0" applyNumberFormat="1" applyFont="1" applyAlignment="1">
      <alignment horizontal="center" vertical="top"/>
    </xf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0" fontId="7" fillId="0" borderId="17" xfId="0" applyFont="1" applyBorder="1"/>
    <xf numFmtId="0" fontId="7" fillId="0" borderId="19" xfId="0" applyFont="1" applyBorder="1"/>
    <xf numFmtId="0" fontId="7" fillId="0" borderId="20" xfId="0" applyFont="1" applyBorder="1"/>
    <xf numFmtId="164" fontId="5" fillId="2" borderId="5" xfId="0" applyNumberFormat="1" applyFont="1" applyFill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7" fillId="0" borderId="0" xfId="0" applyFont="1" applyFill="1" applyBorder="1"/>
    <xf numFmtId="164" fontId="7" fillId="0" borderId="23" xfId="0" applyNumberFormat="1" applyFont="1" applyBorder="1" applyAlignment="1">
      <alignment horizontal="center"/>
    </xf>
    <xf numFmtId="0" fontId="26" fillId="2" borderId="25" xfId="0" applyFont="1" applyFill="1" applyBorder="1" applyAlignment="1">
      <alignment vertical="top" wrapText="1"/>
    </xf>
    <xf numFmtId="0" fontId="26" fillId="2" borderId="26" xfId="0" applyFont="1" applyFill="1" applyBorder="1" applyAlignment="1">
      <alignment vertical="top" wrapText="1"/>
    </xf>
    <xf numFmtId="0" fontId="26" fillId="2" borderId="27" xfId="0" applyFont="1" applyFill="1" applyBorder="1" applyAlignment="1">
      <alignment vertical="top" wrapText="1"/>
    </xf>
    <xf numFmtId="0" fontId="5" fillId="0" borderId="28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justify" vertical="top" wrapText="1"/>
    </xf>
    <xf numFmtId="0" fontId="6" fillId="2" borderId="0" xfId="0" applyFont="1" applyFill="1" applyBorder="1" applyAlignment="1">
      <alignment horizontal="center" vertical="top" wrapText="1"/>
    </xf>
    <xf numFmtId="0" fontId="25" fillId="2" borderId="30" xfId="0" applyFont="1" applyFill="1" applyBorder="1" applyAlignment="1">
      <alignment horizontal="left" vertical="top"/>
    </xf>
    <xf numFmtId="0" fontId="25" fillId="2" borderId="26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7" fillId="2" borderId="23" xfId="0" applyFont="1" applyFill="1" applyBorder="1" applyAlignment="1">
      <alignment horizontal="center" vertical="top"/>
    </xf>
    <xf numFmtId="0" fontId="27" fillId="2" borderId="0" xfId="0" applyFont="1" applyFill="1" applyBorder="1" applyAlignment="1">
      <alignment horizontal="left" vertical="top" wrapText="1"/>
    </xf>
    <xf numFmtId="0" fontId="27" fillId="2" borderId="6" xfId="0" applyFont="1" applyFill="1" applyBorder="1" applyAlignment="1">
      <alignment horizontal="center" vertical="top"/>
    </xf>
    <xf numFmtId="0" fontId="27" fillId="2" borderId="4" xfId="0" applyFont="1" applyFill="1" applyBorder="1" applyAlignment="1">
      <alignment horizontal="left" vertical="top" wrapText="1"/>
    </xf>
    <xf numFmtId="0" fontId="27" fillId="2" borderId="5" xfId="0" applyFont="1" applyFill="1" applyBorder="1" applyAlignment="1">
      <alignment horizontal="left" vertical="top" wrapText="1"/>
    </xf>
    <xf numFmtId="0" fontId="27" fillId="2" borderId="31" xfId="0" applyFont="1" applyFill="1" applyBorder="1" applyAlignment="1">
      <alignment horizontal="center" vertical="top"/>
    </xf>
    <xf numFmtId="0" fontId="27" fillId="2" borderId="15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2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164" fontId="0" fillId="2" borderId="0" xfId="3" applyFont="1" applyFill="1" applyAlignment="1">
      <alignment horizontal="center" vertical="top"/>
    </xf>
    <xf numFmtId="164" fontId="0" fillId="2" borderId="0" xfId="0" applyNumberFormat="1" applyFont="1" applyFill="1" applyAlignment="1">
      <alignment horizontal="center" vertical="top"/>
    </xf>
    <xf numFmtId="164" fontId="0" fillId="0" borderId="0" xfId="0" applyNumberFormat="1" applyAlignment="1">
      <alignment vertical="top"/>
    </xf>
    <xf numFmtId="164" fontId="0" fillId="3" borderId="0" xfId="3" applyFont="1" applyFill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0" fillId="2" borderId="0" xfId="0" applyFont="1" applyFill="1" applyAlignment="1">
      <alignment horizontal="center" vertical="top"/>
    </xf>
    <xf numFmtId="164" fontId="9" fillId="0" borderId="0" xfId="0" applyNumberFormat="1" applyFont="1" applyAlignment="1">
      <alignment vertical="top"/>
    </xf>
    <xf numFmtId="164" fontId="0" fillId="0" borderId="0" xfId="3" applyFont="1" applyFill="1" applyAlignment="1">
      <alignment horizontal="center" vertical="top"/>
    </xf>
    <xf numFmtId="0" fontId="19" fillId="8" borderId="4" xfId="0" applyFont="1" applyFill="1" applyBorder="1" applyAlignment="1">
      <alignment vertical="top"/>
    </xf>
    <xf numFmtId="164" fontId="6" fillId="8" borderId="5" xfId="0" applyNumberFormat="1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164" fontId="5" fillId="2" borderId="0" xfId="0" applyNumberFormat="1" applyFont="1" applyFill="1" applyBorder="1" applyAlignment="1">
      <alignment vertical="top"/>
    </xf>
    <xf numFmtId="164" fontId="10" fillId="2" borderId="0" xfId="3" applyFont="1" applyFill="1" applyAlignment="1">
      <alignment horizontal="center" vertical="top"/>
    </xf>
    <xf numFmtId="164" fontId="10" fillId="2" borderId="0" xfId="0" applyNumberFormat="1" applyFont="1" applyFill="1" applyAlignment="1">
      <alignment horizontal="center" vertical="top"/>
    </xf>
    <xf numFmtId="0" fontId="10" fillId="0" borderId="0" xfId="0" applyFont="1" applyAlignment="1">
      <alignment vertical="top"/>
    </xf>
    <xf numFmtId="164" fontId="6" fillId="8" borderId="5" xfId="0" applyNumberFormat="1" applyFont="1" applyFill="1" applyBorder="1" applyAlignment="1">
      <alignment horizontal="center" vertical="top"/>
    </xf>
    <xf numFmtId="0" fontId="19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164" fontId="23" fillId="2" borderId="0" xfId="3" applyFont="1" applyFill="1" applyAlignment="1">
      <alignment horizontal="center" vertical="top"/>
    </xf>
    <xf numFmtId="164" fontId="23" fillId="2" borderId="0" xfId="0" applyNumberFormat="1" applyFont="1" applyFill="1" applyAlignment="1">
      <alignment horizontal="center" vertical="top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center" vertical="top"/>
    </xf>
    <xf numFmtId="0" fontId="19" fillId="4" borderId="4" xfId="0" applyFont="1" applyFill="1" applyBorder="1" applyAlignment="1">
      <alignment vertical="top"/>
    </xf>
    <xf numFmtId="164" fontId="6" fillId="4" borderId="5" xfId="0" applyNumberFormat="1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164" fontId="5" fillId="4" borderId="5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19" fillId="0" borderId="0" xfId="0" applyFont="1" applyBorder="1" applyAlignment="1">
      <alignment vertical="top"/>
    </xf>
    <xf numFmtId="0" fontId="14" fillId="0" borderId="0" xfId="0" applyFont="1" applyAlignment="1">
      <alignment horizontal="center" vertical="top"/>
    </xf>
    <xf numFmtId="0" fontId="0" fillId="4" borderId="4" xfId="0" applyFill="1" applyBorder="1" applyAlignment="1">
      <alignment vertical="top"/>
    </xf>
    <xf numFmtId="0" fontId="21" fillId="0" borderId="0" xfId="0" applyFont="1" applyFill="1" applyBorder="1" applyAlignment="1">
      <alignment horizontal="center" vertical="top"/>
    </xf>
    <xf numFmtId="165" fontId="21" fillId="0" borderId="0" xfId="0" applyNumberFormat="1" applyFont="1" applyFill="1" applyBorder="1" applyAlignment="1">
      <alignment horizontal="right" vertical="top"/>
    </xf>
    <xf numFmtId="164" fontId="23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20" fillId="8" borderId="4" xfId="0" applyFont="1" applyFill="1" applyBorder="1" applyAlignment="1">
      <alignment vertical="top"/>
    </xf>
    <xf numFmtId="164" fontId="18" fillId="8" borderId="5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20" fillId="2" borderId="0" xfId="0" applyFont="1" applyFill="1" applyBorder="1" applyAlignment="1">
      <alignment vertical="top"/>
    </xf>
    <xf numFmtId="165" fontId="2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19" fillId="2" borderId="0" xfId="0" applyFont="1" applyFill="1" applyBorder="1" applyAlignment="1">
      <alignment vertical="top"/>
    </xf>
    <xf numFmtId="164" fontId="6" fillId="2" borderId="0" xfId="0" applyNumberFormat="1" applyFont="1" applyFill="1" applyBorder="1" applyAlignment="1">
      <alignment vertical="top"/>
    </xf>
    <xf numFmtId="0" fontId="0" fillId="5" borderId="4" xfId="0" applyFill="1" applyBorder="1" applyAlignment="1">
      <alignment vertical="top"/>
    </xf>
    <xf numFmtId="164" fontId="5" fillId="5" borderId="5" xfId="0" applyNumberFormat="1" applyFont="1" applyFill="1" applyBorder="1" applyAlignment="1">
      <alignment vertical="top"/>
    </xf>
    <xf numFmtId="0" fontId="0" fillId="11" borderId="4" xfId="0" applyFill="1" applyBorder="1" applyAlignment="1">
      <alignment vertical="top"/>
    </xf>
    <xf numFmtId="164" fontId="5" fillId="11" borderId="5" xfId="0" applyNumberFormat="1" applyFont="1" applyFill="1" applyBorder="1" applyAlignment="1">
      <alignment vertical="top"/>
    </xf>
    <xf numFmtId="164" fontId="0" fillId="2" borderId="0" xfId="0" applyNumberFormat="1" applyFill="1" applyBorder="1" applyAlignment="1">
      <alignment vertical="top"/>
    </xf>
    <xf numFmtId="164" fontId="0" fillId="2" borderId="0" xfId="3" applyFont="1" applyFill="1" applyAlignment="1">
      <alignment vertical="top"/>
    </xf>
    <xf numFmtId="164" fontId="0" fillId="2" borderId="0" xfId="0" applyNumberFormat="1" applyFont="1" applyFill="1" applyAlignment="1">
      <alignment vertical="top"/>
    </xf>
    <xf numFmtId="0" fontId="1" fillId="5" borderId="4" xfId="0" applyFont="1" applyFill="1" applyBorder="1" applyAlignment="1">
      <alignment vertical="top"/>
    </xf>
    <xf numFmtId="164" fontId="2" fillId="5" borderId="5" xfId="0" applyNumberFormat="1" applyFont="1" applyFill="1" applyBorder="1" applyAlignment="1">
      <alignment vertical="top"/>
    </xf>
    <xf numFmtId="0" fontId="0" fillId="10" borderId="0" xfId="0" applyFill="1" applyAlignment="1">
      <alignment vertical="top"/>
    </xf>
    <xf numFmtId="0" fontId="24" fillId="2" borderId="0" xfId="0" applyFont="1" applyFill="1" applyAlignment="1">
      <alignment vertical="top"/>
    </xf>
    <xf numFmtId="0" fontId="24" fillId="2" borderId="0" xfId="0" applyFont="1" applyFill="1" applyAlignment="1">
      <alignment horizontal="center" vertical="top" wrapText="1"/>
    </xf>
    <xf numFmtId="0" fontId="24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5" fillId="5" borderId="4" xfId="0" applyFont="1" applyFill="1" applyBorder="1" applyAlignment="1">
      <alignment vertical="top"/>
    </xf>
    <xf numFmtId="164" fontId="0" fillId="13" borderId="0" xfId="3" applyFont="1" applyFill="1" applyAlignment="1">
      <alignment horizontal="center" vertical="top"/>
    </xf>
    <xf numFmtId="164" fontId="0" fillId="13" borderId="0" xfId="0" applyNumberFormat="1" applyFont="1" applyFill="1" applyAlignment="1">
      <alignment horizontal="center" vertical="top"/>
    </xf>
    <xf numFmtId="164" fontId="28" fillId="13" borderId="0" xfId="3" applyFont="1" applyFill="1" applyAlignment="1">
      <alignment horizontal="center" vertical="top"/>
    </xf>
    <xf numFmtId="164" fontId="28" fillId="13" borderId="0" xfId="0" applyNumberFormat="1" applyFont="1" applyFill="1" applyAlignment="1">
      <alignment horizontal="center" vertical="top"/>
    </xf>
    <xf numFmtId="164" fontId="5" fillId="0" borderId="0" xfId="3" applyFont="1" applyAlignment="1">
      <alignment vertical="top"/>
    </xf>
    <xf numFmtId="166" fontId="5" fillId="0" borderId="0" xfId="0" applyNumberFormat="1" applyFont="1" applyAlignment="1">
      <alignment vertical="top"/>
    </xf>
    <xf numFmtId="0" fontId="17" fillId="6" borderId="3" xfId="0" applyFont="1" applyFill="1" applyBorder="1" applyAlignment="1">
      <alignment horizontal="center" vertical="top"/>
    </xf>
    <xf numFmtId="0" fontId="17" fillId="6" borderId="4" xfId="0" applyFont="1" applyFill="1" applyBorder="1" applyAlignment="1">
      <alignment horizontal="center" vertical="top"/>
    </xf>
    <xf numFmtId="0" fontId="17" fillId="6" borderId="5" xfId="0" applyFont="1" applyFill="1" applyBorder="1" applyAlignment="1">
      <alignment horizontal="center" vertical="top"/>
    </xf>
    <xf numFmtId="0" fontId="6" fillId="9" borderId="3" xfId="0" applyFont="1" applyFill="1" applyBorder="1" applyAlignment="1">
      <alignment horizontal="center" vertical="top" wrapText="1"/>
    </xf>
    <xf numFmtId="0" fontId="6" fillId="9" borderId="4" xfId="0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18" fillId="9" borderId="3" xfId="0" applyFont="1" applyFill="1" applyBorder="1" applyAlignment="1">
      <alignment horizontal="center" vertical="top" wrapText="1"/>
    </xf>
    <xf numFmtId="0" fontId="18" fillId="9" borderId="4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64" fontId="16" fillId="0" borderId="4" xfId="3" applyFont="1" applyBorder="1" applyAlignment="1">
      <alignment horizontal="center" vertical="top"/>
    </xf>
    <xf numFmtId="164" fontId="16" fillId="0" borderId="5" xfId="3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22" fillId="0" borderId="0" xfId="0" applyFont="1" applyAlignment="1">
      <alignment horizontal="justify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18" fillId="12" borderId="3" xfId="0" applyFont="1" applyFill="1" applyBorder="1" applyAlignment="1">
      <alignment horizontal="center" vertical="top" wrapText="1"/>
    </xf>
    <xf numFmtId="0" fontId="18" fillId="12" borderId="4" xfId="0" applyFont="1" applyFill="1" applyBorder="1" applyAlignment="1">
      <alignment horizontal="center" vertical="top" wrapText="1"/>
    </xf>
    <xf numFmtId="0" fontId="18" fillId="12" borderId="5" xfId="0" applyFont="1" applyFill="1" applyBorder="1" applyAlignment="1">
      <alignment horizontal="center" vertical="top" wrapText="1"/>
    </xf>
    <xf numFmtId="0" fontId="26" fillId="2" borderId="28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 wrapText="1"/>
    </xf>
    <xf numFmtId="0" fontId="26" fillId="2" borderId="24" xfId="0" applyFont="1" applyFill="1" applyBorder="1" applyAlignment="1">
      <alignment horizontal="center" vertical="top" wrapText="1"/>
    </xf>
    <xf numFmtId="0" fontId="26" fillId="2" borderId="21" xfId="0" applyFont="1" applyFill="1" applyBorder="1" applyAlignment="1">
      <alignment horizontal="center" vertical="top" wrapText="1"/>
    </xf>
    <xf numFmtId="0" fontId="26" fillId="2" borderId="15" xfId="0" applyFont="1" applyFill="1" applyBorder="1" applyAlignment="1">
      <alignment horizontal="center" vertical="top" wrapText="1"/>
    </xf>
    <xf numFmtId="0" fontId="26" fillId="2" borderId="29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4" fontId="0" fillId="0" borderId="0" xfId="0" applyNumberFormat="1" applyAlignment="1">
      <alignment vertical="top"/>
    </xf>
    <xf numFmtId="4" fontId="5" fillId="0" borderId="2" xfId="0" applyNumberFormat="1" applyFont="1" applyBorder="1" applyAlignment="1">
      <alignment horizontal="center" vertical="top"/>
    </xf>
    <xf numFmtId="169" fontId="0" fillId="0" borderId="0" xfId="0" applyNumberFormat="1" applyAlignment="1">
      <alignment vertical="top"/>
    </xf>
    <xf numFmtId="169" fontId="5" fillId="8" borderId="2" xfId="0" applyNumberFormat="1" applyFont="1" applyFill="1" applyBorder="1" applyAlignment="1">
      <alignment horizontal="center" vertical="top"/>
    </xf>
    <xf numFmtId="4" fontId="0" fillId="0" borderId="0" xfId="0" applyNumberFormat="1"/>
    <xf numFmtId="169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4" fontId="5" fillId="0" borderId="0" xfId="0" applyNumberFormat="1" applyFont="1"/>
    <xf numFmtId="4" fontId="29" fillId="0" borderId="0" xfId="0" applyNumberFormat="1" applyFont="1"/>
    <xf numFmtId="44" fontId="16" fillId="0" borderId="0" xfId="3" applyNumberFormat="1" applyFont="1" applyBorder="1" applyAlignment="1">
      <alignment vertical="top"/>
    </xf>
    <xf numFmtId="164" fontId="6" fillId="8" borderId="0" xfId="0" applyNumberFormat="1" applyFont="1" applyFill="1" applyBorder="1" applyAlignment="1">
      <alignment vertical="top"/>
    </xf>
    <xf numFmtId="164" fontId="18" fillId="8" borderId="0" xfId="0" applyNumberFormat="1" applyFont="1" applyFill="1" applyBorder="1" applyAlignment="1">
      <alignment vertical="top"/>
    </xf>
    <xf numFmtId="0" fontId="5" fillId="0" borderId="0" xfId="0" applyFont="1" applyAlignment="1">
      <alignment horizontal="center" vertical="top"/>
    </xf>
    <xf numFmtId="4" fontId="5" fillId="14" borderId="2" xfId="0" applyNumberFormat="1" applyFont="1" applyFill="1" applyBorder="1" applyAlignment="1">
      <alignment horizontal="center" vertical="top"/>
    </xf>
    <xf numFmtId="164" fontId="5" fillId="14" borderId="0" xfId="3" applyFont="1" applyFill="1" applyAlignment="1">
      <alignment vertical="top"/>
    </xf>
    <xf numFmtId="4" fontId="5" fillId="0" borderId="0" xfId="0" applyNumberFormat="1" applyFont="1" applyAlignment="1">
      <alignment horizontal="center" vertical="top"/>
    </xf>
    <xf numFmtId="171" fontId="0" fillId="0" borderId="0" xfId="0" applyNumberFormat="1" applyAlignment="1">
      <alignment vertical="top"/>
    </xf>
  </cellXfs>
  <cellStyles count="4">
    <cellStyle name="Moneda" xfId="3" builtinId="4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1758"/>
  <sheetViews>
    <sheetView showGridLines="0" showZeros="0" tabSelected="1" zoomScale="81" zoomScaleNormal="81" zoomScalePageLayoutView="85" workbookViewId="0">
      <pane xSplit="9" ySplit="9" topLeftCell="J1714" activePane="bottomRight" state="frozen"/>
      <selection pane="topRight" activeCell="J1" sqref="J1"/>
      <selection pane="bottomLeft" activeCell="A10" sqref="A10"/>
      <selection pane="bottomRight" activeCell="T3" sqref="T3"/>
    </sheetView>
  </sheetViews>
  <sheetFormatPr baseColWidth="10" defaultColWidth="9.1796875" defaultRowHeight="12.75" customHeight="1" x14ac:dyDescent="0.25"/>
  <cols>
    <col min="1" max="1" width="11.81640625" style="129" customWidth="1"/>
    <col min="2" max="2" width="34.1796875" style="129" customWidth="1"/>
    <col min="3" max="3" width="6.81640625" style="129" customWidth="1"/>
    <col min="4" max="4" width="33.08984375" style="129" bestFit="1" customWidth="1"/>
    <col min="5" max="5" width="14" style="129" bestFit="1" customWidth="1"/>
    <col min="6" max="6" width="16.90625" style="129" bestFit="1" customWidth="1"/>
    <col min="7" max="7" width="11.453125" style="129" bestFit="1" customWidth="1"/>
    <col min="8" max="8" width="15" style="129" bestFit="1" customWidth="1"/>
    <col min="9" max="9" width="9.1796875" style="129"/>
    <col min="10" max="10" width="17.36328125" style="264" hidden="1" customWidth="1"/>
    <col min="11" max="11" width="12.1796875" style="264" hidden="1" customWidth="1"/>
    <col min="12" max="12" width="13.7265625" style="264" hidden="1" customWidth="1"/>
    <col min="13" max="13" width="11.1796875" style="264" hidden="1" customWidth="1"/>
    <col min="14" max="14" width="12.1796875" style="264" hidden="1" customWidth="1"/>
    <col min="15" max="15" width="13.7265625" style="264" bestFit="1" customWidth="1"/>
    <col min="16" max="16" width="19.08984375" style="264" customWidth="1"/>
    <col min="17" max="17" width="14.26953125" style="266" customWidth="1"/>
    <col min="18" max="18" width="16.453125" style="266" hidden="1" customWidth="1"/>
    <col min="19" max="19" width="6.54296875" style="266" customWidth="1"/>
    <col min="20" max="20" width="13.7265625" style="129" bestFit="1" customWidth="1"/>
    <col min="21" max="21" width="12.453125" style="129" bestFit="1" customWidth="1"/>
    <col min="22" max="22" width="14.7265625" style="129" bestFit="1" customWidth="1"/>
    <col min="23" max="23" width="12.1796875" style="129" bestFit="1" customWidth="1"/>
    <col min="24" max="24" width="13.7265625" style="129" bestFit="1" customWidth="1"/>
    <col min="25" max="16384" width="9.1796875" style="129"/>
  </cols>
  <sheetData>
    <row r="1" spans="1:24" ht="12.75" customHeight="1" x14ac:dyDescent="0.25">
      <c r="A1" s="127"/>
      <c r="B1" s="128"/>
      <c r="C1" s="128"/>
      <c r="D1" s="120"/>
      <c r="E1" s="121"/>
      <c r="F1" s="122"/>
    </row>
    <row r="2" spans="1:24" ht="24" customHeight="1" thickBot="1" x14ac:dyDescent="0.3">
      <c r="A2" s="130" t="s">
        <v>383</v>
      </c>
      <c r="B2" s="131" t="s">
        <v>371</v>
      </c>
      <c r="C2" s="131"/>
      <c r="D2" s="241" t="s">
        <v>384</v>
      </c>
      <c r="E2" s="242"/>
      <c r="F2" s="243"/>
    </row>
    <row r="3" spans="1:24" ht="20.5" thickBot="1" x14ac:dyDescent="0.3">
      <c r="A3" s="132" t="s">
        <v>13</v>
      </c>
      <c r="B3" s="133" t="s">
        <v>385</v>
      </c>
      <c r="C3" s="134"/>
      <c r="D3" s="241" t="s">
        <v>372</v>
      </c>
      <c r="E3" s="242"/>
      <c r="F3" s="243"/>
    </row>
    <row r="4" spans="1:24" ht="27.65" customHeight="1" thickBot="1" x14ac:dyDescent="0.3">
      <c r="A4" s="135" t="s">
        <v>220</v>
      </c>
      <c r="B4" s="136" t="s">
        <v>370</v>
      </c>
      <c r="C4" s="136"/>
      <c r="D4" s="244" t="s">
        <v>373</v>
      </c>
      <c r="E4" s="245"/>
      <c r="F4" s="246"/>
      <c r="Q4" s="280">
        <v>44872</v>
      </c>
    </row>
    <row r="5" spans="1:24" ht="12.75" customHeight="1" thickBot="1" x14ac:dyDescent="0.3">
      <c r="A5" s="3"/>
      <c r="B5" s="3"/>
      <c r="C5" s="3"/>
      <c r="D5" s="3"/>
      <c r="O5" s="279" t="s">
        <v>759</v>
      </c>
      <c r="P5" s="279"/>
      <c r="Q5" s="279"/>
      <c r="R5" s="279"/>
    </row>
    <row r="6" spans="1:24" ht="18.5" thickBot="1" x14ac:dyDescent="0.3">
      <c r="A6" s="207" t="s">
        <v>386</v>
      </c>
      <c r="B6" s="208"/>
      <c r="C6" s="208"/>
      <c r="D6" s="208"/>
      <c r="E6" s="208"/>
      <c r="F6" s="209"/>
      <c r="T6" s="276" t="s">
        <v>756</v>
      </c>
      <c r="U6" s="276"/>
      <c r="V6" s="276"/>
      <c r="W6" s="276"/>
      <c r="X6" s="276"/>
    </row>
    <row r="7" spans="1:24" ht="12.75" customHeight="1" thickBot="1" x14ac:dyDescent="0.3">
      <c r="A7" s="3"/>
      <c r="B7" s="3"/>
      <c r="C7" s="3"/>
      <c r="D7" s="3"/>
    </row>
    <row r="8" spans="1:24" ht="12.75" customHeight="1" thickTop="1" thickBot="1" x14ac:dyDescent="0.3">
      <c r="A8" s="137" t="s">
        <v>219</v>
      </c>
      <c r="B8" s="138" t="s">
        <v>387</v>
      </c>
      <c r="C8" s="138" t="s">
        <v>16</v>
      </c>
      <c r="D8" s="138" t="s">
        <v>388</v>
      </c>
      <c r="E8" s="139" t="s">
        <v>389</v>
      </c>
      <c r="F8" s="139" t="s">
        <v>390</v>
      </c>
      <c r="H8" s="140" t="s">
        <v>391</v>
      </c>
      <c r="J8" s="265" t="s">
        <v>376</v>
      </c>
      <c r="K8" s="265" t="s">
        <v>392</v>
      </c>
      <c r="L8" s="265" t="s">
        <v>393</v>
      </c>
      <c r="M8" s="265" t="s">
        <v>379</v>
      </c>
      <c r="N8" s="265" t="s">
        <v>380</v>
      </c>
      <c r="O8" s="265" t="s">
        <v>381</v>
      </c>
      <c r="P8" s="265" t="s">
        <v>272</v>
      </c>
      <c r="Q8" s="267" t="s">
        <v>382</v>
      </c>
      <c r="R8" s="265" t="s">
        <v>755</v>
      </c>
      <c r="S8" s="265"/>
      <c r="T8" s="277" t="s">
        <v>376</v>
      </c>
      <c r="U8" s="277" t="s">
        <v>377</v>
      </c>
      <c r="V8" s="277" t="s">
        <v>378</v>
      </c>
      <c r="W8" s="277" t="s">
        <v>379</v>
      </c>
      <c r="X8" s="277" t="s">
        <v>757</v>
      </c>
    </row>
    <row r="9" spans="1:24" ht="12.75" customHeight="1" thickTop="1" thickBot="1" x14ac:dyDescent="0.3">
      <c r="A9" s="5"/>
      <c r="B9" s="4"/>
      <c r="C9" s="6"/>
      <c r="D9" s="7"/>
      <c r="E9" s="141"/>
      <c r="F9" s="141"/>
      <c r="H9" s="142"/>
    </row>
    <row r="10" spans="1:24" ht="14.5" thickBot="1" x14ac:dyDescent="0.3">
      <c r="A10" s="210" t="s">
        <v>286</v>
      </c>
      <c r="B10" s="211"/>
      <c r="C10" s="211"/>
      <c r="D10" s="211"/>
      <c r="E10" s="211"/>
      <c r="F10" s="212"/>
    </row>
    <row r="11" spans="1:24" ht="14" x14ac:dyDescent="0.25">
      <c r="A11" s="50"/>
      <c r="B11" s="50"/>
      <c r="C11" s="50"/>
      <c r="D11" s="50"/>
      <c r="E11" s="50"/>
      <c r="F11" s="50"/>
      <c r="Q11" s="266">
        <f t="shared" ref="Q11:Q74" si="0">F11-P11</f>
        <v>0</v>
      </c>
      <c r="T11" s="264">
        <f t="shared" ref="T11:T74" si="1">J11*$D11</f>
        <v>0</v>
      </c>
      <c r="U11" s="264">
        <f t="shared" ref="U11:U74" si="2">K11*$D11</f>
        <v>0</v>
      </c>
      <c r="V11" s="264">
        <f t="shared" ref="V11:V74" si="3">L11*$D11</f>
        <v>0</v>
      </c>
      <c r="W11" s="264">
        <f t="shared" ref="W11:W74" si="4">M11*$D11</f>
        <v>0</v>
      </c>
      <c r="X11" s="264">
        <f t="shared" ref="X11:X74" si="5">N11*$D11</f>
        <v>0</v>
      </c>
    </row>
    <row r="12" spans="1:24" ht="12.75" customHeight="1" x14ac:dyDescent="0.25">
      <c r="A12" s="2" t="s">
        <v>61</v>
      </c>
      <c r="B12" s="227" t="s">
        <v>394</v>
      </c>
      <c r="C12" s="3" t="s">
        <v>221</v>
      </c>
      <c r="D12" s="7">
        <v>16</v>
      </c>
      <c r="E12" s="143">
        <f>H12</f>
        <v>1539</v>
      </c>
      <c r="F12" s="144">
        <f>E12*D12</f>
        <v>24624</v>
      </c>
      <c r="G12" s="145"/>
      <c r="H12" s="146">
        <v>1539</v>
      </c>
      <c r="J12" s="264">
        <v>304.07661290322579</v>
      </c>
      <c r="K12" s="264">
        <v>109.46758064516128</v>
      </c>
      <c r="L12" s="264">
        <v>827.58483870967746</v>
      </c>
      <c r="N12" s="264">
        <v>297.87096774193549</v>
      </c>
      <c r="O12" s="264">
        <f>SUM(J12:N12)</f>
        <v>1539</v>
      </c>
      <c r="P12" s="264">
        <f>O12*D12</f>
        <v>24624</v>
      </c>
      <c r="Q12" s="266">
        <f t="shared" si="0"/>
        <v>0</v>
      </c>
      <c r="T12" s="264">
        <f t="shared" si="1"/>
        <v>4865.2258064516127</v>
      </c>
      <c r="U12" s="264">
        <f t="shared" si="2"/>
        <v>1751.4812903225804</v>
      </c>
      <c r="V12" s="264">
        <f t="shared" si="3"/>
        <v>13241.357419354839</v>
      </c>
      <c r="W12" s="264">
        <f t="shared" si="4"/>
        <v>0</v>
      </c>
      <c r="X12" s="264">
        <f t="shared" si="5"/>
        <v>4765.9354838709678</v>
      </c>
    </row>
    <row r="13" spans="1:24" ht="12.75" customHeight="1" x14ac:dyDescent="0.25">
      <c r="B13" s="227"/>
      <c r="D13" s="147"/>
      <c r="E13" s="143"/>
      <c r="F13" s="148"/>
      <c r="G13" s="145"/>
      <c r="H13" s="143"/>
      <c r="P13" s="264">
        <f t="shared" ref="P13:P76" si="6">O13*D13</f>
        <v>0</v>
      </c>
      <c r="Q13" s="266">
        <f t="shared" si="0"/>
        <v>0</v>
      </c>
      <c r="T13" s="264">
        <f t="shared" si="1"/>
        <v>0</v>
      </c>
      <c r="U13" s="264">
        <f t="shared" si="2"/>
        <v>0</v>
      </c>
      <c r="V13" s="264">
        <f t="shared" si="3"/>
        <v>0</v>
      </c>
      <c r="W13" s="264">
        <f t="shared" si="4"/>
        <v>0</v>
      </c>
      <c r="X13" s="264">
        <f t="shared" si="5"/>
        <v>0</v>
      </c>
    </row>
    <row r="14" spans="1:24" ht="12.75" customHeight="1" x14ac:dyDescent="0.25">
      <c r="B14" s="227"/>
      <c r="E14" s="143"/>
      <c r="F14" s="144"/>
      <c r="G14" s="149"/>
      <c r="H14" s="150"/>
      <c r="P14" s="264">
        <f t="shared" si="6"/>
        <v>0</v>
      </c>
      <c r="Q14" s="266">
        <f t="shared" si="0"/>
        <v>0</v>
      </c>
      <c r="T14" s="264">
        <f t="shared" si="1"/>
        <v>0</v>
      </c>
      <c r="U14" s="264">
        <f t="shared" si="2"/>
        <v>0</v>
      </c>
      <c r="V14" s="264">
        <f t="shared" si="3"/>
        <v>0</v>
      </c>
      <c r="W14" s="264">
        <f t="shared" si="4"/>
        <v>0</v>
      </c>
      <c r="X14" s="264">
        <f t="shared" si="5"/>
        <v>0</v>
      </c>
    </row>
    <row r="15" spans="1:24" ht="12.75" customHeight="1" x14ac:dyDescent="0.25">
      <c r="B15" s="227"/>
      <c r="P15" s="264">
        <f t="shared" si="6"/>
        <v>0</v>
      </c>
      <c r="Q15" s="266">
        <f t="shared" si="0"/>
        <v>0</v>
      </c>
      <c r="T15" s="264">
        <f t="shared" si="1"/>
        <v>0</v>
      </c>
      <c r="U15" s="264">
        <f t="shared" si="2"/>
        <v>0</v>
      </c>
      <c r="V15" s="264">
        <f t="shared" si="3"/>
        <v>0</v>
      </c>
      <c r="W15" s="264">
        <f t="shared" si="4"/>
        <v>0</v>
      </c>
      <c r="X15" s="264">
        <f t="shared" si="5"/>
        <v>0</v>
      </c>
    </row>
    <row r="16" spans="1:24" ht="12.75" customHeight="1" x14ac:dyDescent="0.25">
      <c r="B16" s="227"/>
      <c r="P16" s="264">
        <f t="shared" si="6"/>
        <v>0</v>
      </c>
      <c r="Q16" s="266">
        <f t="shared" si="0"/>
        <v>0</v>
      </c>
      <c r="T16" s="264">
        <f t="shared" si="1"/>
        <v>0</v>
      </c>
      <c r="U16" s="264">
        <f t="shared" si="2"/>
        <v>0</v>
      </c>
      <c r="V16" s="264">
        <f t="shared" si="3"/>
        <v>0</v>
      </c>
      <c r="W16" s="264">
        <f t="shared" si="4"/>
        <v>0</v>
      </c>
      <c r="X16" s="264">
        <f t="shared" si="5"/>
        <v>0</v>
      </c>
    </row>
    <row r="17" spans="1:24" ht="12.75" customHeight="1" x14ac:dyDescent="0.25">
      <c r="A17" s="2" t="s">
        <v>184</v>
      </c>
      <c r="B17" s="227" t="s">
        <v>395</v>
      </c>
      <c r="C17" s="3" t="s">
        <v>130</v>
      </c>
      <c r="D17" s="1">
        <v>1177</v>
      </c>
      <c r="E17" s="143">
        <f>H17</f>
        <v>11</v>
      </c>
      <c r="F17" s="144">
        <f>E17*D17</f>
        <v>12947</v>
      </c>
      <c r="H17" s="146">
        <v>11</v>
      </c>
      <c r="J17" s="264">
        <v>4.8130645161290317</v>
      </c>
      <c r="K17" s="264">
        <v>1.7327032258064514</v>
      </c>
      <c r="L17" s="264">
        <v>1.9639096774193563</v>
      </c>
      <c r="M17" s="264">
        <v>2.95</v>
      </c>
      <c r="N17" s="264">
        <v>2.7503225806451614</v>
      </c>
      <c r="O17" s="264">
        <f>SUM(J17:N17)</f>
        <v>14.21</v>
      </c>
      <c r="P17" s="264">
        <f t="shared" si="6"/>
        <v>16725.170000000002</v>
      </c>
      <c r="Q17" s="266">
        <f t="shared" si="0"/>
        <v>-3778.1700000000019</v>
      </c>
      <c r="T17" s="264">
        <f t="shared" si="1"/>
        <v>5664.97693548387</v>
      </c>
      <c r="U17" s="264">
        <f t="shared" si="2"/>
        <v>2039.3916967741934</v>
      </c>
      <c r="V17" s="264">
        <f t="shared" si="3"/>
        <v>2311.5216903225823</v>
      </c>
      <c r="W17" s="264">
        <f t="shared" si="4"/>
        <v>3472.15</v>
      </c>
      <c r="X17" s="264">
        <f t="shared" si="5"/>
        <v>3237.1296774193552</v>
      </c>
    </row>
    <row r="18" spans="1:24" ht="12.75" customHeight="1" x14ac:dyDescent="0.25">
      <c r="B18" s="227"/>
      <c r="P18" s="264">
        <f t="shared" si="6"/>
        <v>0</v>
      </c>
      <c r="Q18" s="266">
        <f t="shared" si="0"/>
        <v>0</v>
      </c>
      <c r="T18" s="264">
        <f t="shared" si="1"/>
        <v>0</v>
      </c>
      <c r="U18" s="264">
        <f t="shared" si="2"/>
        <v>0</v>
      </c>
      <c r="V18" s="264">
        <f t="shared" si="3"/>
        <v>0</v>
      </c>
      <c r="W18" s="264">
        <f t="shared" si="4"/>
        <v>0</v>
      </c>
      <c r="X18" s="264">
        <f t="shared" si="5"/>
        <v>0</v>
      </c>
    </row>
    <row r="19" spans="1:24" ht="12.75" customHeight="1" x14ac:dyDescent="0.25">
      <c r="B19" s="227"/>
      <c r="P19" s="264">
        <f t="shared" si="6"/>
        <v>0</v>
      </c>
      <c r="Q19" s="266">
        <f t="shared" si="0"/>
        <v>0</v>
      </c>
      <c r="T19" s="264">
        <f t="shared" si="1"/>
        <v>0</v>
      </c>
      <c r="U19" s="264">
        <f t="shared" si="2"/>
        <v>0</v>
      </c>
      <c r="V19" s="264">
        <f t="shared" si="3"/>
        <v>0</v>
      </c>
      <c r="W19" s="264">
        <f t="shared" si="4"/>
        <v>0</v>
      </c>
      <c r="X19" s="264">
        <f t="shared" si="5"/>
        <v>0</v>
      </c>
    </row>
    <row r="20" spans="1:24" ht="12.75" customHeight="1" thickBot="1" x14ac:dyDescent="0.3">
      <c r="B20" s="227"/>
      <c r="P20" s="264">
        <f t="shared" si="6"/>
        <v>0</v>
      </c>
      <c r="Q20" s="266">
        <f t="shared" si="0"/>
        <v>0</v>
      </c>
      <c r="T20" s="264">
        <f t="shared" si="1"/>
        <v>0</v>
      </c>
      <c r="U20" s="264">
        <f t="shared" si="2"/>
        <v>0</v>
      </c>
      <c r="V20" s="264">
        <f t="shared" si="3"/>
        <v>0</v>
      </c>
      <c r="W20" s="264">
        <f t="shared" si="4"/>
        <v>0</v>
      </c>
      <c r="X20" s="264">
        <f t="shared" si="5"/>
        <v>0</v>
      </c>
    </row>
    <row r="21" spans="1:24" ht="14.5" thickBot="1" x14ac:dyDescent="0.3">
      <c r="A21" s="59" t="s">
        <v>183</v>
      </c>
      <c r="B21" s="60" t="s">
        <v>396</v>
      </c>
      <c r="C21" s="61"/>
      <c r="D21" s="62"/>
      <c r="E21" s="151"/>
      <c r="F21" s="152">
        <f>F17+F12</f>
        <v>37571</v>
      </c>
      <c r="P21" s="264">
        <f t="shared" si="6"/>
        <v>0</v>
      </c>
      <c r="R21" s="266">
        <f>SUM(P12:P18)</f>
        <v>41349.17</v>
      </c>
      <c r="T21" s="264">
        <f t="shared" si="1"/>
        <v>0</v>
      </c>
      <c r="U21" s="264">
        <f t="shared" si="2"/>
        <v>0</v>
      </c>
      <c r="V21" s="264">
        <f t="shared" si="3"/>
        <v>0</v>
      </c>
      <c r="W21" s="264">
        <f t="shared" si="4"/>
        <v>0</v>
      </c>
      <c r="X21" s="264">
        <f t="shared" si="5"/>
        <v>0</v>
      </c>
    </row>
    <row r="22" spans="1:24" ht="12.75" customHeight="1" thickBot="1" x14ac:dyDescent="0.3">
      <c r="A22" s="27"/>
      <c r="B22" s="28"/>
      <c r="C22" s="29"/>
      <c r="D22" s="30"/>
      <c r="E22" s="153"/>
      <c r="F22" s="154"/>
      <c r="P22" s="264">
        <f t="shared" si="6"/>
        <v>0</v>
      </c>
      <c r="Q22" s="266">
        <f t="shared" si="0"/>
        <v>0</v>
      </c>
      <c r="T22" s="264">
        <f t="shared" si="1"/>
        <v>0</v>
      </c>
      <c r="U22" s="264">
        <f t="shared" si="2"/>
        <v>0</v>
      </c>
      <c r="V22" s="264">
        <f t="shared" si="3"/>
        <v>0</v>
      </c>
      <c r="W22" s="264">
        <f t="shared" si="4"/>
        <v>0</v>
      </c>
      <c r="X22" s="264">
        <f t="shared" si="5"/>
        <v>0</v>
      </c>
    </row>
    <row r="23" spans="1:24" ht="16" thickBot="1" x14ac:dyDescent="0.3">
      <c r="A23" s="213" t="s">
        <v>397</v>
      </c>
      <c r="B23" s="214"/>
      <c r="C23" s="214"/>
      <c r="D23" s="214"/>
      <c r="E23" s="214"/>
      <c r="F23" s="215"/>
      <c r="P23" s="264">
        <f t="shared" si="6"/>
        <v>0</v>
      </c>
      <c r="Q23" s="266">
        <f t="shared" si="0"/>
        <v>0</v>
      </c>
      <c r="T23" s="264">
        <f t="shared" si="1"/>
        <v>0</v>
      </c>
      <c r="U23" s="264">
        <f t="shared" si="2"/>
        <v>0</v>
      </c>
      <c r="V23" s="264">
        <f t="shared" si="3"/>
        <v>0</v>
      </c>
      <c r="W23" s="264">
        <f t="shared" si="4"/>
        <v>0</v>
      </c>
      <c r="X23" s="264">
        <f t="shared" si="5"/>
        <v>0</v>
      </c>
    </row>
    <row r="24" spans="1:24" ht="12.75" customHeight="1" x14ac:dyDescent="0.25">
      <c r="A24" s="5"/>
      <c r="B24" s="4"/>
      <c r="C24" s="6"/>
      <c r="D24" s="7"/>
      <c r="P24" s="264">
        <f t="shared" si="6"/>
        <v>0</v>
      </c>
      <c r="Q24" s="266">
        <f t="shared" si="0"/>
        <v>0</v>
      </c>
      <c r="T24" s="264">
        <f t="shared" si="1"/>
        <v>0</v>
      </c>
      <c r="U24" s="264">
        <f t="shared" si="2"/>
        <v>0</v>
      </c>
      <c r="V24" s="264">
        <f t="shared" si="3"/>
        <v>0</v>
      </c>
      <c r="W24" s="264">
        <f t="shared" si="4"/>
        <v>0</v>
      </c>
      <c r="X24" s="264">
        <f t="shared" si="5"/>
        <v>0</v>
      </c>
    </row>
    <row r="25" spans="1:24" ht="12.75" customHeight="1" x14ac:dyDescent="0.25">
      <c r="A25" s="2" t="s">
        <v>15</v>
      </c>
      <c r="B25" s="227" t="s">
        <v>398</v>
      </c>
      <c r="C25" s="3" t="s">
        <v>130</v>
      </c>
      <c r="D25" s="1">
        <v>590</v>
      </c>
      <c r="E25" s="143">
        <f>H25</f>
        <v>200</v>
      </c>
      <c r="F25" s="144">
        <f>E25*D25</f>
        <v>118000</v>
      </c>
      <c r="H25" s="146">
        <v>200</v>
      </c>
      <c r="J25" s="264">
        <v>88.064516129032256</v>
      </c>
      <c r="K25" s="264">
        <v>31.703225806451613</v>
      </c>
      <c r="L25" s="264">
        <v>0</v>
      </c>
      <c r="M25" s="264">
        <v>196</v>
      </c>
      <c r="N25" s="264">
        <v>50.322580645161288</v>
      </c>
      <c r="O25" s="264">
        <f>SUM(J25:N25)</f>
        <v>366.09032258064514</v>
      </c>
      <c r="P25" s="264">
        <f t="shared" si="6"/>
        <v>215993.29032258064</v>
      </c>
      <c r="Q25" s="266">
        <f t="shared" si="0"/>
        <v>-97993.290322580637</v>
      </c>
      <c r="T25" s="264">
        <f t="shared" si="1"/>
        <v>51958.06451612903</v>
      </c>
      <c r="U25" s="264">
        <f t="shared" si="2"/>
        <v>18704.903225806451</v>
      </c>
      <c r="V25" s="264">
        <f t="shared" si="3"/>
        <v>0</v>
      </c>
      <c r="W25" s="264">
        <f t="shared" si="4"/>
        <v>115640</v>
      </c>
      <c r="X25" s="264">
        <f t="shared" si="5"/>
        <v>29690.322580645159</v>
      </c>
    </row>
    <row r="26" spans="1:24" ht="12.75" customHeight="1" x14ac:dyDescent="0.25">
      <c r="B26" s="227"/>
      <c r="P26" s="264">
        <f t="shared" si="6"/>
        <v>0</v>
      </c>
      <c r="Q26" s="266">
        <f t="shared" si="0"/>
        <v>0</v>
      </c>
      <c r="T26" s="264">
        <f t="shared" si="1"/>
        <v>0</v>
      </c>
      <c r="U26" s="264">
        <f t="shared" si="2"/>
        <v>0</v>
      </c>
      <c r="V26" s="264">
        <f t="shared" si="3"/>
        <v>0</v>
      </c>
      <c r="W26" s="264">
        <f t="shared" si="4"/>
        <v>0</v>
      </c>
      <c r="X26" s="264">
        <f t="shared" si="5"/>
        <v>0</v>
      </c>
    </row>
    <row r="27" spans="1:24" ht="12.75" customHeight="1" x14ac:dyDescent="0.25">
      <c r="B27" s="227"/>
      <c r="P27" s="264">
        <f t="shared" si="6"/>
        <v>0</v>
      </c>
      <c r="Q27" s="266">
        <f t="shared" si="0"/>
        <v>0</v>
      </c>
      <c r="T27" s="264">
        <f t="shared" si="1"/>
        <v>0</v>
      </c>
      <c r="U27" s="264">
        <f t="shared" si="2"/>
        <v>0</v>
      </c>
      <c r="V27" s="264">
        <f t="shared" si="3"/>
        <v>0</v>
      </c>
      <c r="W27" s="264">
        <f t="shared" si="4"/>
        <v>0</v>
      </c>
      <c r="X27" s="264">
        <f t="shared" si="5"/>
        <v>0</v>
      </c>
    </row>
    <row r="28" spans="1:24" ht="12.75" customHeight="1" x14ac:dyDescent="0.25">
      <c r="B28" s="227"/>
      <c r="P28" s="264">
        <f t="shared" si="6"/>
        <v>0</v>
      </c>
      <c r="Q28" s="266">
        <f t="shared" si="0"/>
        <v>0</v>
      </c>
      <c r="T28" s="264">
        <f t="shared" si="1"/>
        <v>0</v>
      </c>
      <c r="U28" s="264">
        <f t="shared" si="2"/>
        <v>0</v>
      </c>
      <c r="V28" s="264">
        <f t="shared" si="3"/>
        <v>0</v>
      </c>
      <c r="W28" s="264">
        <f t="shared" si="4"/>
        <v>0</v>
      </c>
      <c r="X28" s="264">
        <f t="shared" si="5"/>
        <v>0</v>
      </c>
    </row>
    <row r="29" spans="1:24" ht="12.75" customHeight="1" x14ac:dyDescent="0.25">
      <c r="A29" s="2" t="s">
        <v>14</v>
      </c>
      <c r="B29" s="227" t="s">
        <v>399</v>
      </c>
      <c r="C29" s="3" t="s">
        <v>222</v>
      </c>
      <c r="D29" s="1">
        <v>77</v>
      </c>
      <c r="E29" s="143">
        <f>H29</f>
        <v>350</v>
      </c>
      <c r="F29" s="144">
        <f>E29*D29</f>
        <v>26950</v>
      </c>
      <c r="H29" s="146">
        <v>350</v>
      </c>
      <c r="J29" s="264">
        <v>221.92596774193544</v>
      </c>
      <c r="K29" s="264">
        <v>79.893348387096751</v>
      </c>
      <c r="L29" s="264">
        <v>5.5758451612903741</v>
      </c>
      <c r="M29" s="264">
        <v>221</v>
      </c>
      <c r="N29" s="264">
        <v>126.81483870967742</v>
      </c>
      <c r="O29" s="264">
        <f t="shared" ref="O29:O61" si="7">SUM(J29:N29)</f>
        <v>655.21</v>
      </c>
      <c r="P29" s="264">
        <f t="shared" si="6"/>
        <v>50451.170000000006</v>
      </c>
      <c r="Q29" s="266">
        <f t="shared" si="0"/>
        <v>-23501.170000000006</v>
      </c>
      <c r="T29" s="264">
        <f t="shared" si="1"/>
        <v>17088.299516129027</v>
      </c>
      <c r="U29" s="264">
        <f t="shared" si="2"/>
        <v>6151.7878258064502</v>
      </c>
      <c r="V29" s="264">
        <f t="shared" si="3"/>
        <v>429.34007741935881</v>
      </c>
      <c r="W29" s="264">
        <f t="shared" si="4"/>
        <v>17017</v>
      </c>
      <c r="X29" s="264">
        <f t="shared" si="5"/>
        <v>9764.7425806451611</v>
      </c>
    </row>
    <row r="30" spans="1:24" ht="12.75" customHeight="1" x14ac:dyDescent="0.25">
      <c r="B30" s="227"/>
      <c r="P30" s="264">
        <f t="shared" si="6"/>
        <v>0</v>
      </c>
      <c r="Q30" s="266">
        <f t="shared" si="0"/>
        <v>0</v>
      </c>
      <c r="T30" s="264">
        <f t="shared" si="1"/>
        <v>0</v>
      </c>
      <c r="U30" s="264">
        <f t="shared" si="2"/>
        <v>0</v>
      </c>
      <c r="V30" s="264">
        <f t="shared" si="3"/>
        <v>0</v>
      </c>
      <c r="W30" s="264">
        <f t="shared" si="4"/>
        <v>0</v>
      </c>
      <c r="X30" s="264">
        <f t="shared" si="5"/>
        <v>0</v>
      </c>
    </row>
    <row r="31" spans="1:24" ht="12.75" customHeight="1" x14ac:dyDescent="0.25">
      <c r="A31" s="15" t="s">
        <v>76</v>
      </c>
      <c r="B31" s="228" t="s">
        <v>400</v>
      </c>
      <c r="C31" s="16" t="s">
        <v>222</v>
      </c>
      <c r="D31" s="17">
        <v>350</v>
      </c>
      <c r="E31" s="155">
        <f>H31</f>
        <v>255</v>
      </c>
      <c r="F31" s="156">
        <f>E31*D31</f>
        <v>89250</v>
      </c>
      <c r="H31" s="146">
        <v>255</v>
      </c>
      <c r="J31" s="264">
        <v>26.21</v>
      </c>
      <c r="K31" s="264">
        <v>9.4355999999999991</v>
      </c>
      <c r="M31" s="264">
        <v>189</v>
      </c>
      <c r="N31" s="264">
        <v>49.354838709677423</v>
      </c>
      <c r="O31" s="264">
        <f t="shared" si="7"/>
        <v>274.00043870967744</v>
      </c>
      <c r="P31" s="264">
        <f t="shared" si="6"/>
        <v>95900.153548387098</v>
      </c>
      <c r="Q31" s="266">
        <f t="shared" si="0"/>
        <v>-6650.1535483870975</v>
      </c>
      <c r="T31" s="264">
        <f t="shared" si="1"/>
        <v>9173.5</v>
      </c>
      <c r="U31" s="264">
        <f t="shared" si="2"/>
        <v>3302.4599999999996</v>
      </c>
      <c r="V31" s="264">
        <f t="shared" si="3"/>
        <v>0</v>
      </c>
      <c r="W31" s="264">
        <f t="shared" si="4"/>
        <v>66150</v>
      </c>
      <c r="X31" s="264">
        <f t="shared" si="5"/>
        <v>17274.193548387098</v>
      </c>
    </row>
    <row r="32" spans="1:24" ht="12.75" customHeight="1" x14ac:dyDescent="0.25">
      <c r="A32" s="157"/>
      <c r="B32" s="228"/>
      <c r="C32" s="157"/>
      <c r="D32" s="157"/>
      <c r="E32" s="157"/>
      <c r="F32" s="157"/>
      <c r="P32" s="264">
        <f t="shared" si="6"/>
        <v>0</v>
      </c>
      <c r="Q32" s="266">
        <f t="shared" si="0"/>
        <v>0</v>
      </c>
      <c r="T32" s="264">
        <f t="shared" si="1"/>
        <v>0</v>
      </c>
      <c r="U32" s="264">
        <f t="shared" si="2"/>
        <v>0</v>
      </c>
      <c r="V32" s="264">
        <f t="shared" si="3"/>
        <v>0</v>
      </c>
      <c r="W32" s="264">
        <f t="shared" si="4"/>
        <v>0</v>
      </c>
      <c r="X32" s="264">
        <f t="shared" si="5"/>
        <v>0</v>
      </c>
    </row>
    <row r="33" spans="1:24" ht="12.75" customHeight="1" x14ac:dyDescent="0.25">
      <c r="A33" s="157"/>
      <c r="B33" s="228"/>
      <c r="C33" s="157"/>
      <c r="D33" s="157"/>
      <c r="E33" s="157"/>
      <c r="F33" s="157"/>
      <c r="P33" s="264">
        <f t="shared" si="6"/>
        <v>0</v>
      </c>
      <c r="Q33" s="266">
        <f t="shared" si="0"/>
        <v>0</v>
      </c>
      <c r="T33" s="264">
        <f t="shared" si="1"/>
        <v>0</v>
      </c>
      <c r="U33" s="264">
        <f t="shared" si="2"/>
        <v>0</v>
      </c>
      <c r="V33" s="264">
        <f t="shared" si="3"/>
        <v>0</v>
      </c>
      <c r="W33" s="264">
        <f t="shared" si="4"/>
        <v>0</v>
      </c>
      <c r="X33" s="264">
        <f t="shared" si="5"/>
        <v>0</v>
      </c>
    </row>
    <row r="34" spans="1:24" ht="12.75" customHeight="1" x14ac:dyDescent="0.25">
      <c r="A34" s="157"/>
      <c r="B34" s="228"/>
      <c r="C34" s="157"/>
      <c r="D34" s="157"/>
      <c r="E34" s="157"/>
      <c r="F34" s="157"/>
      <c r="P34" s="264">
        <f t="shared" si="6"/>
        <v>0</v>
      </c>
      <c r="Q34" s="266">
        <f t="shared" si="0"/>
        <v>0</v>
      </c>
      <c r="T34" s="264">
        <f t="shared" si="1"/>
        <v>0</v>
      </c>
      <c r="U34" s="264">
        <f t="shared" si="2"/>
        <v>0</v>
      </c>
      <c r="V34" s="264">
        <f t="shared" si="3"/>
        <v>0</v>
      </c>
      <c r="W34" s="264">
        <f t="shared" si="4"/>
        <v>0</v>
      </c>
      <c r="X34" s="264">
        <f t="shared" si="5"/>
        <v>0</v>
      </c>
    </row>
    <row r="35" spans="1:24" ht="12.75" customHeight="1" thickBot="1" x14ac:dyDescent="0.3">
      <c r="A35" s="157"/>
      <c r="B35" s="228"/>
      <c r="C35" s="157"/>
      <c r="D35" s="157"/>
      <c r="E35" s="157"/>
      <c r="F35" s="157"/>
      <c r="P35" s="264">
        <f t="shared" si="6"/>
        <v>0</v>
      </c>
      <c r="Q35" s="266">
        <f t="shared" si="0"/>
        <v>0</v>
      </c>
      <c r="T35" s="264">
        <f t="shared" si="1"/>
        <v>0</v>
      </c>
      <c r="U35" s="264">
        <f t="shared" si="2"/>
        <v>0</v>
      </c>
      <c r="V35" s="264">
        <f t="shared" si="3"/>
        <v>0</v>
      </c>
      <c r="W35" s="264">
        <f t="shared" si="4"/>
        <v>0</v>
      </c>
      <c r="X35" s="264">
        <f t="shared" si="5"/>
        <v>0</v>
      </c>
    </row>
    <row r="36" spans="1:24" ht="14.5" thickBot="1" x14ac:dyDescent="0.3">
      <c r="A36" s="59" t="s">
        <v>114</v>
      </c>
      <c r="B36" s="102" t="s">
        <v>401</v>
      </c>
      <c r="C36" s="61"/>
      <c r="D36" s="62"/>
      <c r="E36" s="151"/>
      <c r="F36" s="158">
        <f>F31+F29+F25</f>
        <v>234200</v>
      </c>
      <c r="P36" s="264">
        <f t="shared" si="6"/>
        <v>0</v>
      </c>
      <c r="R36" s="266">
        <f>SUM(P25:P32)</f>
        <v>362344.61387096776</v>
      </c>
      <c r="T36" s="264">
        <f t="shared" si="1"/>
        <v>0</v>
      </c>
      <c r="U36" s="264">
        <f t="shared" si="2"/>
        <v>0</v>
      </c>
      <c r="V36" s="264">
        <f t="shared" si="3"/>
        <v>0</v>
      </c>
      <c r="W36" s="264">
        <f t="shared" si="4"/>
        <v>0</v>
      </c>
      <c r="X36" s="264">
        <f t="shared" si="5"/>
        <v>0</v>
      </c>
    </row>
    <row r="37" spans="1:24" ht="12.75" customHeight="1" thickBot="1" x14ac:dyDescent="0.3">
      <c r="A37" s="27"/>
      <c r="B37" s="28"/>
      <c r="C37" s="29"/>
      <c r="D37" s="30"/>
      <c r="E37" s="153"/>
      <c r="F37" s="154"/>
      <c r="P37" s="264">
        <f t="shared" si="6"/>
        <v>0</v>
      </c>
      <c r="Q37" s="266">
        <f t="shared" si="0"/>
        <v>0</v>
      </c>
      <c r="T37" s="264">
        <f t="shared" si="1"/>
        <v>0</v>
      </c>
      <c r="U37" s="264">
        <f t="shared" si="2"/>
        <v>0</v>
      </c>
      <c r="V37" s="264">
        <f t="shared" si="3"/>
        <v>0</v>
      </c>
      <c r="W37" s="264">
        <f t="shared" si="4"/>
        <v>0</v>
      </c>
      <c r="X37" s="264">
        <f t="shared" si="5"/>
        <v>0</v>
      </c>
    </row>
    <row r="38" spans="1:24" ht="16" thickBot="1" x14ac:dyDescent="0.3">
      <c r="A38" s="213" t="s">
        <v>402</v>
      </c>
      <c r="B38" s="214"/>
      <c r="C38" s="214"/>
      <c r="D38" s="214"/>
      <c r="E38" s="214"/>
      <c r="F38" s="215"/>
      <c r="P38" s="264">
        <f t="shared" si="6"/>
        <v>0</v>
      </c>
      <c r="Q38" s="266">
        <f t="shared" si="0"/>
        <v>0</v>
      </c>
      <c r="T38" s="264">
        <f t="shared" si="1"/>
        <v>0</v>
      </c>
      <c r="U38" s="264">
        <f t="shared" si="2"/>
        <v>0</v>
      </c>
      <c r="V38" s="264">
        <f t="shared" si="3"/>
        <v>0</v>
      </c>
      <c r="W38" s="264">
        <f t="shared" si="4"/>
        <v>0</v>
      </c>
      <c r="X38" s="264">
        <f t="shared" si="5"/>
        <v>0</v>
      </c>
    </row>
    <row r="39" spans="1:24" ht="14.5" thickBot="1" x14ac:dyDescent="0.3">
      <c r="A39" s="52"/>
      <c r="B39" s="126"/>
      <c r="C39" s="53"/>
      <c r="D39" s="54"/>
      <c r="E39" s="159"/>
      <c r="F39" s="159"/>
      <c r="P39" s="264">
        <f t="shared" si="6"/>
        <v>0</v>
      </c>
      <c r="Q39" s="266">
        <f t="shared" si="0"/>
        <v>0</v>
      </c>
      <c r="T39" s="264">
        <f t="shared" si="1"/>
        <v>0</v>
      </c>
      <c r="U39" s="264">
        <f t="shared" si="2"/>
        <v>0</v>
      </c>
      <c r="V39" s="264">
        <f t="shared" si="3"/>
        <v>0</v>
      </c>
      <c r="W39" s="264">
        <f t="shared" si="4"/>
        <v>0</v>
      </c>
      <c r="X39" s="264">
        <f t="shared" si="5"/>
        <v>0</v>
      </c>
    </row>
    <row r="40" spans="1:24" ht="13.5" thickBot="1" x14ac:dyDescent="0.3">
      <c r="A40" s="216" t="s">
        <v>287</v>
      </c>
      <c r="B40" s="217"/>
      <c r="C40" s="217"/>
      <c r="D40" s="217"/>
      <c r="E40" s="217"/>
      <c r="F40" s="218"/>
      <c r="P40" s="264">
        <f t="shared" si="6"/>
        <v>0</v>
      </c>
      <c r="Q40" s="266">
        <f t="shared" si="0"/>
        <v>0</v>
      </c>
      <c r="T40" s="264">
        <f t="shared" si="1"/>
        <v>0</v>
      </c>
      <c r="U40" s="264">
        <f t="shared" si="2"/>
        <v>0</v>
      </c>
      <c r="V40" s="264">
        <f t="shared" si="3"/>
        <v>0</v>
      </c>
      <c r="W40" s="264">
        <f t="shared" si="4"/>
        <v>0</v>
      </c>
      <c r="X40" s="264">
        <f t="shared" si="5"/>
        <v>0</v>
      </c>
    </row>
    <row r="41" spans="1:24" ht="12.75" customHeight="1" x14ac:dyDescent="0.25">
      <c r="A41" s="5"/>
      <c r="B41" s="4"/>
      <c r="C41" s="6"/>
      <c r="D41" s="7"/>
      <c r="P41" s="264">
        <f t="shared" si="6"/>
        <v>0</v>
      </c>
      <c r="Q41" s="266">
        <f t="shared" si="0"/>
        <v>0</v>
      </c>
      <c r="T41" s="264">
        <f t="shared" si="1"/>
        <v>0</v>
      </c>
      <c r="U41" s="264">
        <f t="shared" si="2"/>
        <v>0</v>
      </c>
      <c r="V41" s="264">
        <f t="shared" si="3"/>
        <v>0</v>
      </c>
      <c r="W41" s="264">
        <f t="shared" si="4"/>
        <v>0</v>
      </c>
      <c r="X41" s="264">
        <f t="shared" si="5"/>
        <v>0</v>
      </c>
    </row>
    <row r="42" spans="1:24" ht="12.75" customHeight="1" x14ac:dyDescent="0.25">
      <c r="A42" s="2" t="s">
        <v>31</v>
      </c>
      <c r="B42" s="227" t="s">
        <v>403</v>
      </c>
      <c r="C42" s="84" t="s">
        <v>222</v>
      </c>
      <c r="D42" s="1">
        <v>770</v>
      </c>
      <c r="E42" s="143">
        <f>H42</f>
        <v>255</v>
      </c>
      <c r="F42" s="144">
        <f>E42*D42</f>
        <v>196350</v>
      </c>
      <c r="H42" s="146">
        <v>255</v>
      </c>
      <c r="J42" s="264">
        <v>16.21</v>
      </c>
      <c r="K42" s="264">
        <v>5.8356000000000003</v>
      </c>
      <c r="L42" s="264">
        <v>5.65</v>
      </c>
      <c r="M42" s="264">
        <v>69</v>
      </c>
      <c r="N42" s="264">
        <v>24.185806451612901</v>
      </c>
      <c r="O42" s="264">
        <f t="shared" si="7"/>
        <v>120.8814064516129</v>
      </c>
      <c r="P42" s="264">
        <f t="shared" si="6"/>
        <v>93078.68296774193</v>
      </c>
      <c r="Q42" s="266">
        <f t="shared" si="0"/>
        <v>103271.31703225807</v>
      </c>
      <c r="T42" s="264">
        <f t="shared" si="1"/>
        <v>12481.7</v>
      </c>
      <c r="U42" s="264">
        <f t="shared" si="2"/>
        <v>4493.4120000000003</v>
      </c>
      <c r="V42" s="264">
        <f t="shared" si="3"/>
        <v>4350.5</v>
      </c>
      <c r="W42" s="264">
        <f t="shared" si="4"/>
        <v>53130</v>
      </c>
      <c r="X42" s="264">
        <f t="shared" si="5"/>
        <v>18623.070967741933</v>
      </c>
    </row>
    <row r="43" spans="1:24" ht="12.75" customHeight="1" x14ac:dyDescent="0.25">
      <c r="B43" s="227"/>
      <c r="C43" s="160"/>
      <c r="P43" s="264">
        <f t="shared" si="6"/>
        <v>0</v>
      </c>
      <c r="Q43" s="266">
        <f t="shared" si="0"/>
        <v>0</v>
      </c>
      <c r="T43" s="264">
        <f t="shared" si="1"/>
        <v>0</v>
      </c>
      <c r="U43" s="264">
        <f t="shared" si="2"/>
        <v>0</v>
      </c>
      <c r="V43" s="264">
        <f t="shared" si="3"/>
        <v>0</v>
      </c>
      <c r="W43" s="264">
        <f t="shared" si="4"/>
        <v>0</v>
      </c>
      <c r="X43" s="264">
        <f t="shared" si="5"/>
        <v>0</v>
      </c>
    </row>
    <row r="44" spans="1:24" ht="12.75" customHeight="1" x14ac:dyDescent="0.25">
      <c r="B44" s="227"/>
      <c r="C44" s="160"/>
      <c r="P44" s="264">
        <f t="shared" si="6"/>
        <v>0</v>
      </c>
      <c r="Q44" s="266">
        <f t="shared" si="0"/>
        <v>0</v>
      </c>
      <c r="T44" s="264">
        <f t="shared" si="1"/>
        <v>0</v>
      </c>
      <c r="U44" s="264">
        <f t="shared" si="2"/>
        <v>0</v>
      </c>
      <c r="V44" s="264">
        <f t="shared" si="3"/>
        <v>0</v>
      </c>
      <c r="W44" s="264">
        <f t="shared" si="4"/>
        <v>0</v>
      </c>
      <c r="X44" s="264">
        <f t="shared" si="5"/>
        <v>0</v>
      </c>
    </row>
    <row r="45" spans="1:24" ht="12.75" customHeight="1" x14ac:dyDescent="0.25">
      <c r="A45" s="2" t="s">
        <v>146</v>
      </c>
      <c r="B45" s="227" t="s">
        <v>404</v>
      </c>
      <c r="C45" s="84" t="s">
        <v>222</v>
      </c>
      <c r="D45" s="1">
        <v>170</v>
      </c>
      <c r="E45" s="143">
        <f>H45</f>
        <v>183</v>
      </c>
      <c r="F45" s="144">
        <f>E45*D45</f>
        <v>31110</v>
      </c>
      <c r="H45" s="146">
        <v>183</v>
      </c>
      <c r="J45" s="264">
        <v>352</v>
      </c>
      <c r="K45" s="264">
        <v>22.314193548387095</v>
      </c>
      <c r="N45" s="264">
        <v>35.41935483870968</v>
      </c>
      <c r="O45" s="264">
        <f t="shared" si="7"/>
        <v>409.73354838709679</v>
      </c>
      <c r="P45" s="264">
        <f t="shared" si="6"/>
        <v>69654.703225806457</v>
      </c>
      <c r="Q45" s="266">
        <f t="shared" si="0"/>
        <v>-38544.703225806457</v>
      </c>
      <c r="T45" s="264">
        <f t="shared" si="1"/>
        <v>59840</v>
      </c>
      <c r="U45" s="264">
        <f t="shared" si="2"/>
        <v>3793.4129032258061</v>
      </c>
      <c r="V45" s="264">
        <f t="shared" si="3"/>
        <v>0</v>
      </c>
      <c r="W45" s="264">
        <f t="shared" si="4"/>
        <v>0</v>
      </c>
      <c r="X45" s="264">
        <f t="shared" si="5"/>
        <v>6021.2903225806458</v>
      </c>
    </row>
    <row r="46" spans="1:24" ht="12.75" customHeight="1" x14ac:dyDescent="0.25">
      <c r="B46" s="227"/>
      <c r="C46" s="160"/>
      <c r="P46" s="264">
        <f t="shared" si="6"/>
        <v>0</v>
      </c>
      <c r="Q46" s="266">
        <f t="shared" si="0"/>
        <v>0</v>
      </c>
      <c r="T46" s="264">
        <f t="shared" si="1"/>
        <v>0</v>
      </c>
      <c r="U46" s="264">
        <f t="shared" si="2"/>
        <v>0</v>
      </c>
      <c r="V46" s="264">
        <f t="shared" si="3"/>
        <v>0</v>
      </c>
      <c r="W46" s="264">
        <f t="shared" si="4"/>
        <v>0</v>
      </c>
      <c r="X46" s="264">
        <f t="shared" si="5"/>
        <v>0</v>
      </c>
    </row>
    <row r="47" spans="1:24" ht="12.75" customHeight="1" x14ac:dyDescent="0.25">
      <c r="B47" s="227"/>
      <c r="C47" s="160"/>
      <c r="P47" s="264">
        <f t="shared" si="6"/>
        <v>0</v>
      </c>
      <c r="Q47" s="266">
        <f t="shared" si="0"/>
        <v>0</v>
      </c>
      <c r="T47" s="264">
        <f t="shared" si="1"/>
        <v>0</v>
      </c>
      <c r="U47" s="264">
        <f t="shared" si="2"/>
        <v>0</v>
      </c>
      <c r="V47" s="264">
        <f t="shared" si="3"/>
        <v>0</v>
      </c>
      <c r="W47" s="264">
        <f t="shared" si="4"/>
        <v>0</v>
      </c>
      <c r="X47" s="264">
        <f t="shared" si="5"/>
        <v>0</v>
      </c>
    </row>
    <row r="48" spans="1:24" ht="12.75" customHeight="1" x14ac:dyDescent="0.25">
      <c r="A48" s="2" t="s">
        <v>76</v>
      </c>
      <c r="B48" s="227" t="s">
        <v>400</v>
      </c>
      <c r="C48" s="84" t="s">
        <v>222</v>
      </c>
      <c r="D48" s="1">
        <v>1225</v>
      </c>
      <c r="E48" s="143">
        <f>H48</f>
        <v>255</v>
      </c>
      <c r="F48" s="156">
        <f>E48*D48</f>
        <v>312375</v>
      </c>
      <c r="H48" s="146">
        <v>255</v>
      </c>
      <c r="J48" s="264">
        <v>26.21</v>
      </c>
      <c r="K48" s="264">
        <v>9.4355999999999991</v>
      </c>
      <c r="M48" s="264">
        <v>189</v>
      </c>
      <c r="N48" s="264">
        <v>49.354838709677423</v>
      </c>
      <c r="O48" s="264">
        <f t="shared" ref="O48" si="8">SUM(J48:N48)</f>
        <v>274.00043870967744</v>
      </c>
      <c r="P48" s="264">
        <f t="shared" si="6"/>
        <v>335650.53741935489</v>
      </c>
      <c r="Q48" s="266">
        <f t="shared" si="0"/>
        <v>-23275.537419354892</v>
      </c>
      <c r="T48" s="264">
        <f t="shared" si="1"/>
        <v>32107.25</v>
      </c>
      <c r="U48" s="264">
        <f t="shared" si="2"/>
        <v>11558.609999999999</v>
      </c>
      <c r="V48" s="264">
        <f t="shared" si="3"/>
        <v>0</v>
      </c>
      <c r="W48" s="264">
        <f t="shared" si="4"/>
        <v>231525</v>
      </c>
      <c r="X48" s="264">
        <f t="shared" si="5"/>
        <v>60459.677419354841</v>
      </c>
    </row>
    <row r="49" spans="1:24" ht="12.75" customHeight="1" x14ac:dyDescent="0.25">
      <c r="B49" s="227"/>
      <c r="C49" s="160"/>
      <c r="D49" s="147"/>
      <c r="P49" s="264">
        <f t="shared" si="6"/>
        <v>0</v>
      </c>
      <c r="Q49" s="266">
        <f t="shared" si="0"/>
        <v>0</v>
      </c>
      <c r="T49" s="264">
        <f t="shared" si="1"/>
        <v>0</v>
      </c>
      <c r="U49" s="264">
        <f t="shared" si="2"/>
        <v>0</v>
      </c>
      <c r="V49" s="264">
        <f t="shared" si="3"/>
        <v>0</v>
      </c>
      <c r="W49" s="264">
        <f t="shared" si="4"/>
        <v>0</v>
      </c>
      <c r="X49" s="264">
        <f t="shared" si="5"/>
        <v>0</v>
      </c>
    </row>
    <row r="50" spans="1:24" ht="12.75" customHeight="1" x14ac:dyDescent="0.25">
      <c r="B50" s="227"/>
      <c r="C50" s="160"/>
      <c r="P50" s="264">
        <f t="shared" si="6"/>
        <v>0</v>
      </c>
      <c r="Q50" s="266">
        <f t="shared" si="0"/>
        <v>0</v>
      </c>
      <c r="T50" s="264">
        <f t="shared" si="1"/>
        <v>0</v>
      </c>
      <c r="U50" s="264">
        <f t="shared" si="2"/>
        <v>0</v>
      </c>
      <c r="V50" s="264">
        <f t="shared" si="3"/>
        <v>0</v>
      </c>
      <c r="W50" s="264">
        <f t="shared" si="4"/>
        <v>0</v>
      </c>
      <c r="X50" s="264">
        <f t="shared" si="5"/>
        <v>0</v>
      </c>
    </row>
    <row r="51" spans="1:24" ht="12.75" customHeight="1" x14ac:dyDescent="0.25">
      <c r="B51" s="227"/>
      <c r="C51" s="160"/>
      <c r="P51" s="264">
        <f t="shared" si="6"/>
        <v>0</v>
      </c>
      <c r="Q51" s="266">
        <f t="shared" si="0"/>
        <v>0</v>
      </c>
      <c r="T51" s="264">
        <f t="shared" si="1"/>
        <v>0</v>
      </c>
      <c r="U51" s="264">
        <f t="shared" si="2"/>
        <v>0</v>
      </c>
      <c r="V51" s="264">
        <f t="shared" si="3"/>
        <v>0</v>
      </c>
      <c r="W51" s="264">
        <f t="shared" si="4"/>
        <v>0</v>
      </c>
      <c r="X51" s="264">
        <f t="shared" si="5"/>
        <v>0</v>
      </c>
    </row>
    <row r="52" spans="1:24" ht="12.75" customHeight="1" x14ac:dyDescent="0.25">
      <c r="B52" s="227"/>
      <c r="C52" s="160"/>
      <c r="P52" s="264">
        <f t="shared" si="6"/>
        <v>0</v>
      </c>
      <c r="Q52" s="266">
        <f t="shared" si="0"/>
        <v>0</v>
      </c>
      <c r="T52" s="264">
        <f t="shared" si="1"/>
        <v>0</v>
      </c>
      <c r="U52" s="264">
        <f t="shared" si="2"/>
        <v>0</v>
      </c>
      <c r="V52" s="264">
        <f t="shared" si="3"/>
        <v>0</v>
      </c>
      <c r="W52" s="264">
        <f t="shared" si="4"/>
        <v>0</v>
      </c>
      <c r="X52" s="264">
        <f t="shared" si="5"/>
        <v>0</v>
      </c>
    </row>
    <row r="53" spans="1:24" ht="12.75" customHeight="1" x14ac:dyDescent="0.25">
      <c r="A53" s="88" t="s">
        <v>204</v>
      </c>
      <c r="B53" s="229" t="s">
        <v>405</v>
      </c>
      <c r="C53" s="89" t="s">
        <v>130</v>
      </c>
      <c r="D53" s="90">
        <v>246</v>
      </c>
      <c r="E53" s="161">
        <f>H53</f>
        <v>345</v>
      </c>
      <c r="F53" s="162">
        <f>E53*D53</f>
        <v>84870</v>
      </c>
      <c r="H53" s="146">
        <v>345</v>
      </c>
      <c r="J53" s="264">
        <v>137</v>
      </c>
      <c r="K53" s="264">
        <v>49.32</v>
      </c>
      <c r="L53" s="264">
        <v>85.25</v>
      </c>
      <c r="M53" s="264">
        <v>0</v>
      </c>
      <c r="N53" s="264">
        <v>49.354838709677423</v>
      </c>
      <c r="O53" s="264">
        <f t="shared" si="7"/>
        <v>320.92483870967743</v>
      </c>
      <c r="P53" s="264">
        <f t="shared" si="6"/>
        <v>78947.510322580652</v>
      </c>
      <c r="Q53" s="266">
        <f t="shared" si="0"/>
        <v>5922.4896774193476</v>
      </c>
      <c r="T53" s="264">
        <f t="shared" si="1"/>
        <v>33702</v>
      </c>
      <c r="U53" s="264">
        <f t="shared" si="2"/>
        <v>12132.72</v>
      </c>
      <c r="V53" s="264">
        <f t="shared" si="3"/>
        <v>20971.5</v>
      </c>
      <c r="W53" s="264">
        <f t="shared" si="4"/>
        <v>0</v>
      </c>
      <c r="X53" s="264">
        <f t="shared" si="5"/>
        <v>12141.290322580646</v>
      </c>
    </row>
    <row r="54" spans="1:24" ht="12.75" customHeight="1" x14ac:dyDescent="0.25">
      <c r="A54" s="163"/>
      <c r="B54" s="229"/>
      <c r="C54" s="164"/>
      <c r="D54" s="163"/>
      <c r="E54" s="163"/>
      <c r="F54" s="163"/>
      <c r="P54" s="264">
        <f t="shared" si="6"/>
        <v>0</v>
      </c>
      <c r="Q54" s="266">
        <f t="shared" si="0"/>
        <v>0</v>
      </c>
      <c r="T54" s="264">
        <f t="shared" si="1"/>
        <v>0</v>
      </c>
      <c r="U54" s="264">
        <f t="shared" si="2"/>
        <v>0</v>
      </c>
      <c r="V54" s="264">
        <f t="shared" si="3"/>
        <v>0</v>
      </c>
      <c r="W54" s="264">
        <f t="shared" si="4"/>
        <v>0</v>
      </c>
      <c r="X54" s="264">
        <f t="shared" si="5"/>
        <v>0</v>
      </c>
    </row>
    <row r="55" spans="1:24" ht="12.75" customHeight="1" x14ac:dyDescent="0.25">
      <c r="A55" s="163"/>
      <c r="B55" s="229"/>
      <c r="C55" s="164"/>
      <c r="D55" s="163"/>
      <c r="E55" s="163"/>
      <c r="F55" s="163"/>
      <c r="P55" s="264">
        <f t="shared" si="6"/>
        <v>0</v>
      </c>
      <c r="Q55" s="266">
        <f t="shared" si="0"/>
        <v>0</v>
      </c>
      <c r="T55" s="264">
        <f t="shared" si="1"/>
        <v>0</v>
      </c>
      <c r="U55" s="264">
        <f t="shared" si="2"/>
        <v>0</v>
      </c>
      <c r="V55" s="264">
        <f t="shared" si="3"/>
        <v>0</v>
      </c>
      <c r="W55" s="264">
        <f t="shared" si="4"/>
        <v>0</v>
      </c>
      <c r="X55" s="264">
        <f t="shared" si="5"/>
        <v>0</v>
      </c>
    </row>
    <row r="56" spans="1:24" ht="12.75" customHeight="1" x14ac:dyDescent="0.25">
      <c r="A56" s="163"/>
      <c r="B56" s="229"/>
      <c r="C56" s="164"/>
      <c r="D56" s="163"/>
      <c r="E56" s="163"/>
      <c r="F56" s="163"/>
      <c r="P56" s="264">
        <f t="shared" si="6"/>
        <v>0</v>
      </c>
      <c r="Q56" s="266">
        <f t="shared" si="0"/>
        <v>0</v>
      </c>
      <c r="T56" s="264">
        <f t="shared" si="1"/>
        <v>0</v>
      </c>
      <c r="U56" s="264">
        <f t="shared" si="2"/>
        <v>0</v>
      </c>
      <c r="V56" s="264">
        <f t="shared" si="3"/>
        <v>0</v>
      </c>
      <c r="W56" s="264">
        <f t="shared" si="4"/>
        <v>0</v>
      </c>
      <c r="X56" s="264">
        <f t="shared" si="5"/>
        <v>0</v>
      </c>
    </row>
    <row r="57" spans="1:24" ht="12.75" customHeight="1" x14ac:dyDescent="0.25">
      <c r="A57" s="163"/>
      <c r="B57" s="229"/>
      <c r="C57" s="164"/>
      <c r="D57" s="163"/>
      <c r="E57" s="163"/>
      <c r="F57" s="163"/>
      <c r="P57" s="264">
        <f t="shared" si="6"/>
        <v>0</v>
      </c>
      <c r="Q57" s="266">
        <f t="shared" si="0"/>
        <v>0</v>
      </c>
      <c r="T57" s="264">
        <f t="shared" si="1"/>
        <v>0</v>
      </c>
      <c r="U57" s="264">
        <f t="shared" si="2"/>
        <v>0</v>
      </c>
      <c r="V57" s="264">
        <f t="shared" si="3"/>
        <v>0</v>
      </c>
      <c r="W57" s="264">
        <f t="shared" si="4"/>
        <v>0</v>
      </c>
      <c r="X57" s="264">
        <f t="shared" si="5"/>
        <v>0</v>
      </c>
    </row>
    <row r="58" spans="1:24" ht="12.75" customHeight="1" x14ac:dyDescent="0.25">
      <c r="A58" s="88" t="s">
        <v>48</v>
      </c>
      <c r="B58" s="229" t="s">
        <v>406</v>
      </c>
      <c r="C58" s="89" t="s">
        <v>130</v>
      </c>
      <c r="D58" s="90">
        <v>264</v>
      </c>
      <c r="E58" s="161">
        <f>H58</f>
        <v>31</v>
      </c>
      <c r="F58" s="162">
        <f>E58*D58</f>
        <v>8184</v>
      </c>
      <c r="H58" s="146">
        <v>31</v>
      </c>
      <c r="J58" s="264">
        <v>10.5</v>
      </c>
      <c r="K58" s="264">
        <v>3.78</v>
      </c>
      <c r="L58" s="264">
        <v>7.7700000000000005</v>
      </c>
      <c r="M58" s="264">
        <v>2.95</v>
      </c>
      <c r="N58" s="264">
        <v>6</v>
      </c>
      <c r="O58" s="264">
        <v>31</v>
      </c>
      <c r="P58" s="264">
        <f t="shared" si="6"/>
        <v>8184</v>
      </c>
      <c r="Q58" s="266">
        <f t="shared" si="0"/>
        <v>0</v>
      </c>
      <c r="T58" s="264">
        <f t="shared" si="1"/>
        <v>2772</v>
      </c>
      <c r="U58" s="264">
        <f t="shared" si="2"/>
        <v>997.92</v>
      </c>
      <c r="V58" s="264">
        <f t="shared" si="3"/>
        <v>2051.2800000000002</v>
      </c>
      <c r="W58" s="264">
        <f t="shared" si="4"/>
        <v>778.80000000000007</v>
      </c>
      <c r="X58" s="264">
        <f t="shared" si="5"/>
        <v>1584</v>
      </c>
    </row>
    <row r="59" spans="1:24" ht="12.75" customHeight="1" x14ac:dyDescent="0.25">
      <c r="A59" s="163"/>
      <c r="B59" s="229"/>
      <c r="C59" s="164"/>
      <c r="D59" s="163"/>
      <c r="E59" s="163"/>
      <c r="F59" s="163"/>
      <c r="P59" s="264">
        <f t="shared" si="6"/>
        <v>0</v>
      </c>
      <c r="Q59" s="266">
        <f t="shared" si="0"/>
        <v>0</v>
      </c>
      <c r="T59" s="264">
        <f t="shared" si="1"/>
        <v>0</v>
      </c>
      <c r="U59" s="264">
        <f t="shared" si="2"/>
        <v>0</v>
      </c>
      <c r="V59" s="264">
        <f t="shared" si="3"/>
        <v>0</v>
      </c>
      <c r="W59" s="264">
        <f t="shared" si="4"/>
        <v>0</v>
      </c>
      <c r="X59" s="264">
        <f t="shared" si="5"/>
        <v>0</v>
      </c>
    </row>
    <row r="60" spans="1:24" ht="12.75" customHeight="1" x14ac:dyDescent="0.25">
      <c r="A60" s="163"/>
      <c r="B60" s="229"/>
      <c r="C60" s="164"/>
      <c r="D60" s="163"/>
      <c r="E60" s="163"/>
      <c r="F60" s="163"/>
      <c r="P60" s="264">
        <f t="shared" si="6"/>
        <v>0</v>
      </c>
      <c r="Q60" s="266">
        <f t="shared" si="0"/>
        <v>0</v>
      </c>
      <c r="T60" s="264">
        <f t="shared" si="1"/>
        <v>0</v>
      </c>
      <c r="U60" s="264">
        <f t="shared" si="2"/>
        <v>0</v>
      </c>
      <c r="V60" s="264">
        <f t="shared" si="3"/>
        <v>0</v>
      </c>
      <c r="W60" s="264">
        <f t="shared" si="4"/>
        <v>0</v>
      </c>
      <c r="X60" s="264">
        <f t="shared" si="5"/>
        <v>0</v>
      </c>
    </row>
    <row r="61" spans="1:24" ht="12.75" customHeight="1" x14ac:dyDescent="0.25">
      <c r="A61" s="2" t="s">
        <v>147</v>
      </c>
      <c r="B61" s="227" t="s">
        <v>407</v>
      </c>
      <c r="C61" s="84" t="s">
        <v>222</v>
      </c>
      <c r="D61" s="1">
        <v>350</v>
      </c>
      <c r="E61" s="143">
        <f>H61</f>
        <v>511</v>
      </c>
      <c r="F61" s="144">
        <f>E61*D61</f>
        <v>178850</v>
      </c>
      <c r="H61" s="146">
        <v>511</v>
      </c>
      <c r="J61" s="264">
        <v>76</v>
      </c>
      <c r="K61" s="264">
        <v>27.36</v>
      </c>
      <c r="L61" s="264">
        <v>287.3</v>
      </c>
      <c r="M61" s="264">
        <v>19.91</v>
      </c>
      <c r="N61" s="264">
        <v>98.903225806451616</v>
      </c>
      <c r="O61" s="264">
        <f t="shared" si="7"/>
        <v>509.47322580645164</v>
      </c>
      <c r="P61" s="264">
        <f t="shared" si="6"/>
        <v>178315.62903225806</v>
      </c>
      <c r="Q61" s="266">
        <f t="shared" si="0"/>
        <v>534.37096774193924</v>
      </c>
      <c r="T61" s="264">
        <f t="shared" si="1"/>
        <v>26600</v>
      </c>
      <c r="U61" s="264">
        <f t="shared" si="2"/>
        <v>9576</v>
      </c>
      <c r="V61" s="264">
        <f t="shared" si="3"/>
        <v>100555</v>
      </c>
      <c r="W61" s="264">
        <f t="shared" si="4"/>
        <v>6968.5</v>
      </c>
      <c r="X61" s="264">
        <f t="shared" si="5"/>
        <v>34616.129032258068</v>
      </c>
    </row>
    <row r="62" spans="1:24" ht="12.75" customHeight="1" x14ac:dyDescent="0.25">
      <c r="B62" s="227"/>
      <c r="C62" s="160"/>
      <c r="P62" s="264">
        <f t="shared" si="6"/>
        <v>0</v>
      </c>
      <c r="Q62" s="266">
        <f t="shared" si="0"/>
        <v>0</v>
      </c>
      <c r="T62" s="264">
        <f t="shared" si="1"/>
        <v>0</v>
      </c>
      <c r="U62" s="264">
        <f t="shared" si="2"/>
        <v>0</v>
      </c>
      <c r="V62" s="264">
        <f t="shared" si="3"/>
        <v>0</v>
      </c>
      <c r="W62" s="264">
        <f t="shared" si="4"/>
        <v>0</v>
      </c>
      <c r="X62" s="264">
        <f t="shared" si="5"/>
        <v>0</v>
      </c>
    </row>
    <row r="63" spans="1:24" ht="12.75" customHeight="1" x14ac:dyDescent="0.25">
      <c r="B63" s="227"/>
      <c r="C63" s="160"/>
      <c r="P63" s="264">
        <f t="shared" si="6"/>
        <v>0</v>
      </c>
      <c r="Q63" s="266">
        <f t="shared" si="0"/>
        <v>0</v>
      </c>
      <c r="T63" s="264">
        <f t="shared" si="1"/>
        <v>0</v>
      </c>
      <c r="U63" s="264">
        <f t="shared" si="2"/>
        <v>0</v>
      </c>
      <c r="V63" s="264">
        <f t="shared" si="3"/>
        <v>0</v>
      </c>
      <c r="W63" s="264">
        <f t="shared" si="4"/>
        <v>0</v>
      </c>
      <c r="X63" s="264">
        <f t="shared" si="5"/>
        <v>0</v>
      </c>
    </row>
    <row r="64" spans="1:24" ht="12.75" customHeight="1" x14ac:dyDescent="0.25">
      <c r="B64" s="227"/>
      <c r="P64" s="264">
        <f t="shared" si="6"/>
        <v>0</v>
      </c>
      <c r="Q64" s="266">
        <f t="shared" si="0"/>
        <v>0</v>
      </c>
      <c r="T64" s="264">
        <f t="shared" si="1"/>
        <v>0</v>
      </c>
      <c r="U64" s="264">
        <f t="shared" si="2"/>
        <v>0</v>
      </c>
      <c r="V64" s="264">
        <f t="shared" si="3"/>
        <v>0</v>
      </c>
      <c r="W64" s="264">
        <f t="shared" si="4"/>
        <v>0</v>
      </c>
      <c r="X64" s="264">
        <f t="shared" si="5"/>
        <v>0</v>
      </c>
    </row>
    <row r="65" spans="1:24" ht="12.75" customHeight="1" thickBot="1" x14ac:dyDescent="0.3">
      <c r="B65" s="227"/>
      <c r="P65" s="264">
        <f t="shared" si="6"/>
        <v>0</v>
      </c>
      <c r="Q65" s="266">
        <f t="shared" si="0"/>
        <v>0</v>
      </c>
      <c r="T65" s="264">
        <f t="shared" si="1"/>
        <v>0</v>
      </c>
      <c r="U65" s="264">
        <f t="shared" si="2"/>
        <v>0</v>
      </c>
      <c r="V65" s="264">
        <f t="shared" si="3"/>
        <v>0</v>
      </c>
      <c r="W65" s="264">
        <f t="shared" si="4"/>
        <v>0</v>
      </c>
      <c r="X65" s="264">
        <f t="shared" si="5"/>
        <v>0</v>
      </c>
    </row>
    <row r="66" spans="1:24" ht="14.5" thickBot="1" x14ac:dyDescent="0.3">
      <c r="A66" s="106" t="s">
        <v>77</v>
      </c>
      <c r="B66" s="103" t="s">
        <v>408</v>
      </c>
      <c r="C66" s="104"/>
      <c r="D66" s="105"/>
      <c r="E66" s="165"/>
      <c r="F66" s="166">
        <f>F61+F58+F53+F48+F45+F42</f>
        <v>811739</v>
      </c>
      <c r="P66" s="264">
        <f t="shared" si="6"/>
        <v>0</v>
      </c>
      <c r="R66" s="266">
        <f>SUM(P42:P61)</f>
        <v>763831.06296774198</v>
      </c>
      <c r="T66" s="264">
        <f t="shared" si="1"/>
        <v>0</v>
      </c>
      <c r="U66" s="264">
        <f t="shared" si="2"/>
        <v>0</v>
      </c>
      <c r="V66" s="264">
        <f t="shared" si="3"/>
        <v>0</v>
      </c>
      <c r="W66" s="264">
        <f t="shared" si="4"/>
        <v>0</v>
      </c>
      <c r="X66" s="264">
        <f t="shared" si="5"/>
        <v>0</v>
      </c>
    </row>
    <row r="67" spans="1:24" ht="12.75" customHeight="1" thickBot="1" x14ac:dyDescent="0.3">
      <c r="A67" s="27"/>
      <c r="B67" s="28"/>
      <c r="C67" s="29"/>
      <c r="D67" s="30"/>
      <c r="E67" s="153"/>
      <c r="F67" s="154"/>
      <c r="P67" s="264">
        <f t="shared" si="6"/>
        <v>0</v>
      </c>
      <c r="Q67" s="266">
        <f t="shared" si="0"/>
        <v>0</v>
      </c>
      <c r="T67" s="264">
        <f t="shared" si="1"/>
        <v>0</v>
      </c>
      <c r="U67" s="264">
        <f t="shared" si="2"/>
        <v>0</v>
      </c>
      <c r="V67" s="264">
        <f t="shared" si="3"/>
        <v>0</v>
      </c>
      <c r="W67" s="264">
        <f t="shared" si="4"/>
        <v>0</v>
      </c>
      <c r="X67" s="264">
        <f t="shared" si="5"/>
        <v>0</v>
      </c>
    </row>
    <row r="68" spans="1:24" ht="12.75" customHeight="1" thickBot="1" x14ac:dyDescent="0.3">
      <c r="A68" s="216" t="s">
        <v>409</v>
      </c>
      <c r="B68" s="217"/>
      <c r="C68" s="217"/>
      <c r="D68" s="217"/>
      <c r="E68" s="217"/>
      <c r="F68" s="218"/>
      <c r="P68" s="264">
        <f t="shared" si="6"/>
        <v>0</v>
      </c>
      <c r="Q68" s="266">
        <f t="shared" si="0"/>
        <v>0</v>
      </c>
      <c r="T68" s="264">
        <f t="shared" si="1"/>
        <v>0</v>
      </c>
      <c r="U68" s="264">
        <f t="shared" si="2"/>
        <v>0</v>
      </c>
      <c r="V68" s="264">
        <f t="shared" si="3"/>
        <v>0</v>
      </c>
      <c r="W68" s="264">
        <f t="shared" si="4"/>
        <v>0</v>
      </c>
      <c r="X68" s="264">
        <f t="shared" si="5"/>
        <v>0</v>
      </c>
    </row>
    <row r="69" spans="1:24" ht="12.75" customHeight="1" x14ac:dyDescent="0.25">
      <c r="A69" s="5"/>
      <c r="B69" s="4"/>
      <c r="C69" s="6"/>
      <c r="D69" s="7"/>
      <c r="P69" s="264">
        <f t="shared" si="6"/>
        <v>0</v>
      </c>
      <c r="Q69" s="266">
        <f t="shared" si="0"/>
        <v>0</v>
      </c>
      <c r="T69" s="264">
        <f t="shared" si="1"/>
        <v>0</v>
      </c>
      <c r="U69" s="264">
        <f t="shared" si="2"/>
        <v>0</v>
      </c>
      <c r="V69" s="264">
        <f t="shared" si="3"/>
        <v>0</v>
      </c>
      <c r="W69" s="264">
        <f t="shared" si="4"/>
        <v>0</v>
      </c>
      <c r="X69" s="264">
        <f t="shared" si="5"/>
        <v>0</v>
      </c>
    </row>
    <row r="70" spans="1:24" ht="12.75" customHeight="1" x14ac:dyDescent="0.25">
      <c r="A70" s="2" t="s">
        <v>169</v>
      </c>
      <c r="B70" s="227" t="s">
        <v>410</v>
      </c>
      <c r="C70" s="84" t="s">
        <v>130</v>
      </c>
      <c r="D70" s="85">
        <v>265</v>
      </c>
      <c r="E70" s="143">
        <f>H70</f>
        <v>138</v>
      </c>
      <c r="F70" s="144">
        <f>E70*D70</f>
        <v>36570</v>
      </c>
      <c r="H70" s="146">
        <v>138</v>
      </c>
      <c r="J70" s="264">
        <v>70.099999999999994</v>
      </c>
      <c r="K70" s="264">
        <v>25.235999999999997</v>
      </c>
      <c r="L70" s="264">
        <v>105.21</v>
      </c>
      <c r="M70" s="264">
        <v>2.95</v>
      </c>
      <c r="N70" s="264">
        <v>26.70967741935484</v>
      </c>
      <c r="O70" s="264">
        <f>SUM(J70:N70)</f>
        <v>230.20567741935483</v>
      </c>
      <c r="P70" s="264">
        <f t="shared" si="6"/>
        <v>61004.504516129033</v>
      </c>
      <c r="Q70" s="266">
        <f t="shared" si="0"/>
        <v>-24434.504516129033</v>
      </c>
      <c r="T70" s="264">
        <f t="shared" si="1"/>
        <v>18576.5</v>
      </c>
      <c r="U70" s="264">
        <f t="shared" si="2"/>
        <v>6687.5399999999991</v>
      </c>
      <c r="V70" s="264">
        <f t="shared" si="3"/>
        <v>27880.649999999998</v>
      </c>
      <c r="W70" s="264">
        <f t="shared" si="4"/>
        <v>781.75</v>
      </c>
      <c r="X70" s="264">
        <f t="shared" si="5"/>
        <v>7078.0645161290322</v>
      </c>
    </row>
    <row r="71" spans="1:24" ht="12.75" customHeight="1" x14ac:dyDescent="0.25">
      <c r="B71" s="227"/>
      <c r="C71" s="160"/>
      <c r="D71" s="160"/>
      <c r="P71" s="264">
        <f t="shared" si="6"/>
        <v>0</v>
      </c>
      <c r="Q71" s="266">
        <f t="shared" si="0"/>
        <v>0</v>
      </c>
      <c r="T71" s="264">
        <f t="shared" si="1"/>
        <v>0</v>
      </c>
      <c r="U71" s="264">
        <f t="shared" si="2"/>
        <v>0</v>
      </c>
      <c r="V71" s="264">
        <f t="shared" si="3"/>
        <v>0</v>
      </c>
      <c r="W71" s="264">
        <f t="shared" si="4"/>
        <v>0</v>
      </c>
      <c r="X71" s="264">
        <f t="shared" si="5"/>
        <v>0</v>
      </c>
    </row>
    <row r="72" spans="1:24" ht="12.75" customHeight="1" x14ac:dyDescent="0.25">
      <c r="B72" s="227"/>
      <c r="C72" s="160"/>
      <c r="D72" s="160"/>
      <c r="P72" s="264">
        <f t="shared" si="6"/>
        <v>0</v>
      </c>
      <c r="Q72" s="266">
        <f t="shared" si="0"/>
        <v>0</v>
      </c>
      <c r="T72" s="264">
        <f t="shared" si="1"/>
        <v>0</v>
      </c>
      <c r="U72" s="264">
        <f t="shared" si="2"/>
        <v>0</v>
      </c>
      <c r="V72" s="264">
        <f t="shared" si="3"/>
        <v>0</v>
      </c>
      <c r="W72" s="264">
        <f t="shared" si="4"/>
        <v>0</v>
      </c>
      <c r="X72" s="264">
        <f t="shared" si="5"/>
        <v>0</v>
      </c>
    </row>
    <row r="73" spans="1:24" ht="12.75" customHeight="1" x14ac:dyDescent="0.25">
      <c r="B73" s="227"/>
      <c r="C73" s="160"/>
      <c r="D73" s="160"/>
      <c r="P73" s="264">
        <f t="shared" si="6"/>
        <v>0</v>
      </c>
      <c r="Q73" s="266">
        <f t="shared" si="0"/>
        <v>0</v>
      </c>
      <c r="T73" s="264">
        <f t="shared" si="1"/>
        <v>0</v>
      </c>
      <c r="U73" s="264">
        <f t="shared" si="2"/>
        <v>0</v>
      </c>
      <c r="V73" s="264">
        <f t="shared" si="3"/>
        <v>0</v>
      </c>
      <c r="W73" s="264">
        <f t="shared" si="4"/>
        <v>0</v>
      </c>
      <c r="X73" s="264">
        <f t="shared" si="5"/>
        <v>0</v>
      </c>
    </row>
    <row r="74" spans="1:24" ht="12.75" customHeight="1" x14ac:dyDescent="0.25">
      <c r="B74" s="227"/>
      <c r="C74" s="160"/>
      <c r="D74" s="160"/>
      <c r="P74" s="264">
        <f t="shared" si="6"/>
        <v>0</v>
      </c>
      <c r="Q74" s="266">
        <f t="shared" si="0"/>
        <v>0</v>
      </c>
      <c r="T74" s="264">
        <f t="shared" si="1"/>
        <v>0</v>
      </c>
      <c r="U74" s="264">
        <f t="shared" si="2"/>
        <v>0</v>
      </c>
      <c r="V74" s="264">
        <f t="shared" si="3"/>
        <v>0</v>
      </c>
      <c r="W74" s="264">
        <f t="shared" si="4"/>
        <v>0</v>
      </c>
      <c r="X74" s="264">
        <f t="shared" si="5"/>
        <v>0</v>
      </c>
    </row>
    <row r="75" spans="1:24" ht="12.75" customHeight="1" x14ac:dyDescent="0.25">
      <c r="A75" s="2" t="s">
        <v>411</v>
      </c>
      <c r="B75" s="227" t="s">
        <v>412</v>
      </c>
      <c r="C75" s="84" t="s">
        <v>148</v>
      </c>
      <c r="D75" s="85">
        <v>1</v>
      </c>
      <c r="E75" s="143">
        <f>H75</f>
        <v>58206</v>
      </c>
      <c r="F75" s="144">
        <f>E75*D75</f>
        <v>58206</v>
      </c>
      <c r="H75" s="146">
        <v>58206</v>
      </c>
      <c r="J75" s="264">
        <v>14945.881167795</v>
      </c>
      <c r="K75" s="264">
        <v>2257.3100000000013</v>
      </c>
      <c r="L75" s="264">
        <v>36492.084448548398</v>
      </c>
      <c r="M75" s="264">
        <v>2414.2819950000003</v>
      </c>
      <c r="N75" s="264">
        <v>13466.293548387097</v>
      </c>
      <c r="O75" s="264">
        <v>69575.850000000006</v>
      </c>
      <c r="P75" s="264">
        <f t="shared" si="6"/>
        <v>69575.850000000006</v>
      </c>
      <c r="Q75" s="266">
        <f t="shared" ref="Q75:Q138" si="9">F75-P75</f>
        <v>-11369.850000000006</v>
      </c>
      <c r="T75" s="264">
        <f t="shared" ref="T75:T138" si="10">J75*$D75</f>
        <v>14945.881167795</v>
      </c>
      <c r="U75" s="264">
        <f t="shared" ref="U75:U138" si="11">K75*$D75</f>
        <v>2257.3100000000013</v>
      </c>
      <c r="V75" s="264">
        <f t="shared" ref="V75:V138" si="12">L75*$D75</f>
        <v>36492.084448548398</v>
      </c>
      <c r="W75" s="264">
        <f t="shared" ref="W75:W138" si="13">M75*$D75</f>
        <v>2414.2819950000003</v>
      </c>
      <c r="X75" s="264">
        <f t="shared" ref="X75:X138" si="14">N75*$D75</f>
        <v>13466.293548387097</v>
      </c>
    </row>
    <row r="76" spans="1:24" ht="12.75" customHeight="1" x14ac:dyDescent="0.25">
      <c r="B76" s="227"/>
      <c r="C76" s="160"/>
      <c r="D76" s="160"/>
      <c r="P76" s="264">
        <f t="shared" si="6"/>
        <v>0</v>
      </c>
      <c r="Q76" s="266">
        <f t="shared" si="9"/>
        <v>0</v>
      </c>
      <c r="T76" s="264">
        <f t="shared" si="10"/>
        <v>0</v>
      </c>
      <c r="U76" s="264">
        <f t="shared" si="11"/>
        <v>0</v>
      </c>
      <c r="V76" s="264">
        <f t="shared" si="12"/>
        <v>0</v>
      </c>
      <c r="W76" s="264">
        <f t="shared" si="13"/>
        <v>0</v>
      </c>
      <c r="X76" s="264">
        <f t="shared" si="14"/>
        <v>0</v>
      </c>
    </row>
    <row r="77" spans="1:24" ht="12.75" customHeight="1" x14ac:dyDescent="0.25">
      <c r="B77" s="227"/>
      <c r="C77" s="160"/>
      <c r="D77" s="160"/>
      <c r="P77" s="264">
        <f t="shared" ref="P77:P140" si="15">O77*D77</f>
        <v>0</v>
      </c>
      <c r="Q77" s="266">
        <f t="shared" si="9"/>
        <v>0</v>
      </c>
      <c r="T77" s="264">
        <f t="shared" si="10"/>
        <v>0</v>
      </c>
      <c r="U77" s="264">
        <f t="shared" si="11"/>
        <v>0</v>
      </c>
      <c r="V77" s="264">
        <f t="shared" si="12"/>
        <v>0</v>
      </c>
      <c r="W77" s="264">
        <f t="shared" si="13"/>
        <v>0</v>
      </c>
      <c r="X77" s="264">
        <f t="shared" si="14"/>
        <v>0</v>
      </c>
    </row>
    <row r="78" spans="1:24" ht="12.75" customHeight="1" x14ac:dyDescent="0.25">
      <c r="B78" s="227"/>
      <c r="C78" s="160"/>
      <c r="D78" s="160"/>
      <c r="P78" s="264">
        <f t="shared" si="15"/>
        <v>0</v>
      </c>
      <c r="Q78" s="266">
        <f t="shared" si="9"/>
        <v>0</v>
      </c>
      <c r="T78" s="264">
        <f t="shared" si="10"/>
        <v>0</v>
      </c>
      <c r="U78" s="264">
        <f t="shared" si="11"/>
        <v>0</v>
      </c>
      <c r="V78" s="264">
        <f t="shared" si="12"/>
        <v>0</v>
      </c>
      <c r="W78" s="264">
        <f t="shared" si="13"/>
        <v>0</v>
      </c>
      <c r="X78" s="264">
        <f t="shared" si="14"/>
        <v>0</v>
      </c>
    </row>
    <row r="79" spans="1:24" ht="12.75" customHeight="1" x14ac:dyDescent="0.25">
      <c r="B79" s="227"/>
      <c r="C79" s="160"/>
      <c r="D79" s="160"/>
      <c r="P79" s="264">
        <f t="shared" si="15"/>
        <v>0</v>
      </c>
      <c r="Q79" s="266">
        <f t="shared" si="9"/>
        <v>0</v>
      </c>
      <c r="T79" s="264">
        <f t="shared" si="10"/>
        <v>0</v>
      </c>
      <c r="U79" s="264">
        <f t="shared" si="11"/>
        <v>0</v>
      </c>
      <c r="V79" s="264">
        <f t="shared" si="12"/>
        <v>0</v>
      </c>
      <c r="W79" s="264">
        <f t="shared" si="13"/>
        <v>0</v>
      </c>
      <c r="X79" s="264">
        <f t="shared" si="14"/>
        <v>0</v>
      </c>
    </row>
    <row r="80" spans="1:24" ht="12.75" customHeight="1" x14ac:dyDescent="0.25">
      <c r="B80" s="227"/>
      <c r="C80" s="160"/>
      <c r="D80" s="160"/>
      <c r="P80" s="264">
        <f t="shared" si="15"/>
        <v>0</v>
      </c>
      <c r="Q80" s="266">
        <f t="shared" si="9"/>
        <v>0</v>
      </c>
      <c r="T80" s="264">
        <f t="shared" si="10"/>
        <v>0</v>
      </c>
      <c r="U80" s="264">
        <f t="shared" si="11"/>
        <v>0</v>
      </c>
      <c r="V80" s="264">
        <f t="shared" si="12"/>
        <v>0</v>
      </c>
      <c r="W80" s="264">
        <f t="shared" si="13"/>
        <v>0</v>
      </c>
      <c r="X80" s="264">
        <f t="shared" si="14"/>
        <v>0</v>
      </c>
    </row>
    <row r="81" spans="1:24" ht="12.75" customHeight="1" x14ac:dyDescent="0.25">
      <c r="B81" s="227"/>
      <c r="C81" s="160"/>
      <c r="D81" s="160"/>
      <c r="P81" s="264">
        <f t="shared" si="15"/>
        <v>0</v>
      </c>
      <c r="Q81" s="266">
        <f t="shared" si="9"/>
        <v>0</v>
      </c>
      <c r="T81" s="264">
        <f t="shared" si="10"/>
        <v>0</v>
      </c>
      <c r="U81" s="264">
        <f t="shared" si="11"/>
        <v>0</v>
      </c>
      <c r="V81" s="264">
        <f t="shared" si="12"/>
        <v>0</v>
      </c>
      <c r="W81" s="264">
        <f t="shared" si="13"/>
        <v>0</v>
      </c>
      <c r="X81" s="264">
        <f t="shared" si="14"/>
        <v>0</v>
      </c>
    </row>
    <row r="82" spans="1:24" ht="12.75" customHeight="1" x14ac:dyDescent="0.25">
      <c r="A82" s="2" t="s">
        <v>413</v>
      </c>
      <c r="B82" s="227" t="s">
        <v>414</v>
      </c>
      <c r="C82" s="84" t="s">
        <v>148</v>
      </c>
      <c r="D82" s="85">
        <v>1</v>
      </c>
      <c r="E82" s="143">
        <f>H82</f>
        <v>58206</v>
      </c>
      <c r="F82" s="144">
        <f>E82*D82</f>
        <v>58206</v>
      </c>
      <c r="H82" s="146">
        <v>58206</v>
      </c>
      <c r="J82" s="264">
        <v>14134.663234192663</v>
      </c>
      <c r="K82" s="264">
        <v>2134.7899335588436</v>
      </c>
      <c r="L82" s="264">
        <v>34511.402747225809</v>
      </c>
      <c r="M82" s="264">
        <v>2283.2419559999998</v>
      </c>
      <c r="N82" s="264">
        <v>12735.38322580645</v>
      </c>
      <c r="O82" s="264">
        <v>65799.48</v>
      </c>
      <c r="P82" s="264">
        <f t="shared" si="15"/>
        <v>65799.48</v>
      </c>
      <c r="Q82" s="266">
        <f t="shared" si="9"/>
        <v>-7593.4799999999959</v>
      </c>
      <c r="T82" s="264">
        <f t="shared" si="10"/>
        <v>14134.663234192663</v>
      </c>
      <c r="U82" s="264">
        <f t="shared" si="11"/>
        <v>2134.7899335588436</v>
      </c>
      <c r="V82" s="264">
        <f t="shared" si="12"/>
        <v>34511.402747225809</v>
      </c>
      <c r="W82" s="264">
        <f t="shared" si="13"/>
        <v>2283.2419559999998</v>
      </c>
      <c r="X82" s="264">
        <f t="shared" si="14"/>
        <v>12735.38322580645</v>
      </c>
    </row>
    <row r="83" spans="1:24" ht="12.75" customHeight="1" x14ac:dyDescent="0.25">
      <c r="B83" s="227"/>
      <c r="C83" s="160"/>
      <c r="D83" s="160"/>
      <c r="P83" s="264">
        <f t="shared" si="15"/>
        <v>0</v>
      </c>
      <c r="Q83" s="266">
        <f t="shared" si="9"/>
        <v>0</v>
      </c>
      <c r="T83" s="264">
        <f t="shared" si="10"/>
        <v>0</v>
      </c>
      <c r="U83" s="264">
        <f t="shared" si="11"/>
        <v>0</v>
      </c>
      <c r="V83" s="264">
        <f t="shared" si="12"/>
        <v>0</v>
      </c>
      <c r="W83" s="264">
        <f t="shared" si="13"/>
        <v>0</v>
      </c>
      <c r="X83" s="264">
        <f t="shared" si="14"/>
        <v>0</v>
      </c>
    </row>
    <row r="84" spans="1:24" ht="12.75" customHeight="1" x14ac:dyDescent="0.25">
      <c r="B84" s="227"/>
      <c r="C84" s="160"/>
      <c r="D84" s="160"/>
      <c r="P84" s="264">
        <f t="shared" si="15"/>
        <v>0</v>
      </c>
      <c r="Q84" s="266">
        <f t="shared" si="9"/>
        <v>0</v>
      </c>
      <c r="T84" s="264">
        <f t="shared" si="10"/>
        <v>0</v>
      </c>
      <c r="U84" s="264">
        <f t="shared" si="11"/>
        <v>0</v>
      </c>
      <c r="V84" s="264">
        <f t="shared" si="12"/>
        <v>0</v>
      </c>
      <c r="W84" s="264">
        <f t="shared" si="13"/>
        <v>0</v>
      </c>
      <c r="X84" s="264">
        <f t="shared" si="14"/>
        <v>0</v>
      </c>
    </row>
    <row r="85" spans="1:24" ht="12.75" customHeight="1" x14ac:dyDescent="0.25">
      <c r="B85" s="227"/>
      <c r="C85" s="160"/>
      <c r="D85" s="160"/>
      <c r="P85" s="264">
        <f t="shared" si="15"/>
        <v>0</v>
      </c>
      <c r="Q85" s="266">
        <f t="shared" si="9"/>
        <v>0</v>
      </c>
      <c r="T85" s="264">
        <f t="shared" si="10"/>
        <v>0</v>
      </c>
      <c r="U85" s="264">
        <f t="shared" si="11"/>
        <v>0</v>
      </c>
      <c r="V85" s="264">
        <f t="shared" si="12"/>
        <v>0</v>
      </c>
      <c r="W85" s="264">
        <f t="shared" si="13"/>
        <v>0</v>
      </c>
      <c r="X85" s="264">
        <f t="shared" si="14"/>
        <v>0</v>
      </c>
    </row>
    <row r="86" spans="1:24" ht="12.75" customHeight="1" x14ac:dyDescent="0.25">
      <c r="B86" s="227"/>
      <c r="C86" s="160"/>
      <c r="D86" s="160"/>
      <c r="P86" s="264">
        <f t="shared" si="15"/>
        <v>0</v>
      </c>
      <c r="Q86" s="266">
        <f t="shared" si="9"/>
        <v>0</v>
      </c>
      <c r="T86" s="264">
        <f t="shared" si="10"/>
        <v>0</v>
      </c>
      <c r="U86" s="264">
        <f t="shared" si="11"/>
        <v>0</v>
      </c>
      <c r="V86" s="264">
        <f t="shared" si="12"/>
        <v>0</v>
      </c>
      <c r="W86" s="264">
        <f t="shared" si="13"/>
        <v>0</v>
      </c>
      <c r="X86" s="264">
        <f t="shared" si="14"/>
        <v>0</v>
      </c>
    </row>
    <row r="87" spans="1:24" ht="12.75" customHeight="1" x14ac:dyDescent="0.25">
      <c r="B87" s="227"/>
      <c r="C87" s="160"/>
      <c r="D87" s="160"/>
      <c r="P87" s="264">
        <f t="shared" si="15"/>
        <v>0</v>
      </c>
      <c r="Q87" s="266">
        <f t="shared" si="9"/>
        <v>0</v>
      </c>
      <c r="T87" s="264">
        <f t="shared" si="10"/>
        <v>0</v>
      </c>
      <c r="U87" s="264">
        <f t="shared" si="11"/>
        <v>0</v>
      </c>
      <c r="V87" s="264">
        <f t="shared" si="12"/>
        <v>0</v>
      </c>
      <c r="W87" s="264">
        <f t="shared" si="13"/>
        <v>0</v>
      </c>
      <c r="X87" s="264">
        <f t="shared" si="14"/>
        <v>0</v>
      </c>
    </row>
    <row r="88" spans="1:24" ht="12.75" customHeight="1" x14ac:dyDescent="0.25">
      <c r="B88" s="227"/>
      <c r="C88" s="160"/>
      <c r="D88" s="160"/>
      <c r="P88" s="264">
        <f t="shared" si="15"/>
        <v>0</v>
      </c>
      <c r="Q88" s="266">
        <f t="shared" si="9"/>
        <v>0</v>
      </c>
      <c r="T88" s="264">
        <f t="shared" si="10"/>
        <v>0</v>
      </c>
      <c r="U88" s="264">
        <f t="shared" si="11"/>
        <v>0</v>
      </c>
      <c r="V88" s="264">
        <f t="shared" si="12"/>
        <v>0</v>
      </c>
      <c r="W88" s="264">
        <f t="shared" si="13"/>
        <v>0</v>
      </c>
      <c r="X88" s="264">
        <f t="shared" si="14"/>
        <v>0</v>
      </c>
    </row>
    <row r="89" spans="1:24" ht="12.75" customHeight="1" x14ac:dyDescent="0.25">
      <c r="A89" s="2" t="s">
        <v>415</v>
      </c>
      <c r="B89" s="227" t="s">
        <v>416</v>
      </c>
      <c r="C89" s="84" t="s">
        <v>148</v>
      </c>
      <c r="D89" s="85">
        <v>1</v>
      </c>
      <c r="E89" s="143">
        <v>25000</v>
      </c>
      <c r="F89" s="144">
        <f>E89*D89</f>
        <v>25000</v>
      </c>
      <c r="H89" s="146">
        <v>20000</v>
      </c>
      <c r="J89" s="264">
        <v>6902.8913402769031</v>
      </c>
      <c r="K89" s="264">
        <v>1042.5591824519577</v>
      </c>
      <c r="L89" s="264">
        <v>16854.201562322582</v>
      </c>
      <c r="M89" s="264">
        <v>1115.0581280000001</v>
      </c>
      <c r="N89" s="264">
        <v>6219.5303225806456</v>
      </c>
      <c r="O89" s="264">
        <v>32134.240000000002</v>
      </c>
      <c r="P89" s="264">
        <f t="shared" si="15"/>
        <v>32134.240000000002</v>
      </c>
      <c r="Q89" s="266">
        <f t="shared" si="9"/>
        <v>-7134.2400000000016</v>
      </c>
      <c r="T89" s="264">
        <f t="shared" si="10"/>
        <v>6902.8913402769031</v>
      </c>
      <c r="U89" s="264">
        <f t="shared" si="11"/>
        <v>1042.5591824519577</v>
      </c>
      <c r="V89" s="264">
        <f t="shared" si="12"/>
        <v>16854.201562322582</v>
      </c>
      <c r="W89" s="264">
        <f t="shared" si="13"/>
        <v>1115.0581280000001</v>
      </c>
      <c r="X89" s="264">
        <f t="shared" si="14"/>
        <v>6219.5303225806456</v>
      </c>
    </row>
    <row r="90" spans="1:24" ht="12.75" customHeight="1" x14ac:dyDescent="0.25">
      <c r="B90" s="227"/>
      <c r="C90" s="160"/>
      <c r="D90" s="160"/>
      <c r="P90" s="264">
        <f t="shared" si="15"/>
        <v>0</v>
      </c>
      <c r="Q90" s="266">
        <f t="shared" si="9"/>
        <v>0</v>
      </c>
      <c r="T90" s="264">
        <f t="shared" si="10"/>
        <v>0</v>
      </c>
      <c r="U90" s="264">
        <f t="shared" si="11"/>
        <v>0</v>
      </c>
      <c r="V90" s="264">
        <f t="shared" si="12"/>
        <v>0</v>
      </c>
      <c r="W90" s="264">
        <f t="shared" si="13"/>
        <v>0</v>
      </c>
      <c r="X90" s="264">
        <f t="shared" si="14"/>
        <v>0</v>
      </c>
    </row>
    <row r="91" spans="1:24" ht="12.75" customHeight="1" x14ac:dyDescent="0.25">
      <c r="B91" s="227"/>
      <c r="C91" s="160"/>
      <c r="D91" s="160"/>
      <c r="P91" s="264">
        <f t="shared" si="15"/>
        <v>0</v>
      </c>
      <c r="Q91" s="266">
        <f t="shared" si="9"/>
        <v>0</v>
      </c>
      <c r="T91" s="264">
        <f t="shared" si="10"/>
        <v>0</v>
      </c>
      <c r="U91" s="264">
        <f t="shared" si="11"/>
        <v>0</v>
      </c>
      <c r="V91" s="264">
        <f t="shared" si="12"/>
        <v>0</v>
      </c>
      <c r="W91" s="264">
        <f t="shared" si="13"/>
        <v>0</v>
      </c>
      <c r="X91" s="264">
        <f t="shared" si="14"/>
        <v>0</v>
      </c>
    </row>
    <row r="92" spans="1:24" ht="12.75" customHeight="1" x14ac:dyDescent="0.25">
      <c r="B92" s="227"/>
      <c r="C92" s="160"/>
      <c r="D92" s="160"/>
      <c r="P92" s="264">
        <f t="shared" si="15"/>
        <v>0</v>
      </c>
      <c r="Q92" s="266">
        <f t="shared" si="9"/>
        <v>0</v>
      </c>
      <c r="T92" s="264">
        <f t="shared" si="10"/>
        <v>0</v>
      </c>
      <c r="U92" s="264">
        <f t="shared" si="11"/>
        <v>0</v>
      </c>
      <c r="V92" s="264">
        <f t="shared" si="12"/>
        <v>0</v>
      </c>
      <c r="W92" s="264">
        <f t="shared" si="13"/>
        <v>0</v>
      </c>
      <c r="X92" s="264">
        <f t="shared" si="14"/>
        <v>0</v>
      </c>
    </row>
    <row r="93" spans="1:24" ht="12.75" customHeight="1" x14ac:dyDescent="0.25">
      <c r="B93" s="227"/>
      <c r="C93" s="160"/>
      <c r="D93" s="160"/>
      <c r="P93" s="264">
        <f t="shared" si="15"/>
        <v>0</v>
      </c>
      <c r="Q93" s="266">
        <f t="shared" si="9"/>
        <v>0</v>
      </c>
      <c r="T93" s="264">
        <f t="shared" si="10"/>
        <v>0</v>
      </c>
      <c r="U93" s="264">
        <f t="shared" si="11"/>
        <v>0</v>
      </c>
      <c r="V93" s="264">
        <f t="shared" si="12"/>
        <v>0</v>
      </c>
      <c r="W93" s="264">
        <f t="shared" si="13"/>
        <v>0</v>
      </c>
      <c r="X93" s="264">
        <f t="shared" si="14"/>
        <v>0</v>
      </c>
    </row>
    <row r="94" spans="1:24" ht="12.75" customHeight="1" x14ac:dyDescent="0.25">
      <c r="B94" s="227"/>
      <c r="C94" s="160"/>
      <c r="D94" s="160"/>
      <c r="P94" s="264">
        <f t="shared" si="15"/>
        <v>0</v>
      </c>
      <c r="Q94" s="266">
        <f t="shared" si="9"/>
        <v>0</v>
      </c>
      <c r="T94" s="264">
        <f t="shared" si="10"/>
        <v>0</v>
      </c>
      <c r="U94" s="264">
        <f t="shared" si="11"/>
        <v>0</v>
      </c>
      <c r="V94" s="264">
        <f t="shared" si="12"/>
        <v>0</v>
      </c>
      <c r="W94" s="264">
        <f t="shared" si="13"/>
        <v>0</v>
      </c>
      <c r="X94" s="264">
        <f t="shared" si="14"/>
        <v>0</v>
      </c>
    </row>
    <row r="95" spans="1:24" ht="12.75" customHeight="1" x14ac:dyDescent="0.25">
      <c r="B95" s="227"/>
      <c r="C95" s="160"/>
      <c r="D95" s="160"/>
      <c r="P95" s="264">
        <f t="shared" si="15"/>
        <v>0</v>
      </c>
      <c r="Q95" s="266">
        <f t="shared" si="9"/>
        <v>0</v>
      </c>
      <c r="T95" s="264">
        <f t="shared" si="10"/>
        <v>0</v>
      </c>
      <c r="U95" s="264">
        <f t="shared" si="11"/>
        <v>0</v>
      </c>
      <c r="V95" s="264">
        <f t="shared" si="12"/>
        <v>0</v>
      </c>
      <c r="W95" s="264">
        <f t="shared" si="13"/>
        <v>0</v>
      </c>
      <c r="X95" s="264">
        <f t="shared" si="14"/>
        <v>0</v>
      </c>
    </row>
    <row r="96" spans="1:24" ht="12.75" customHeight="1" x14ac:dyDescent="0.25">
      <c r="B96" s="227"/>
      <c r="C96" s="160"/>
      <c r="D96" s="160"/>
      <c r="P96" s="264">
        <f t="shared" si="15"/>
        <v>0</v>
      </c>
      <c r="Q96" s="266">
        <f t="shared" si="9"/>
        <v>0</v>
      </c>
      <c r="T96" s="264">
        <f t="shared" si="10"/>
        <v>0</v>
      </c>
      <c r="U96" s="264">
        <f t="shared" si="11"/>
        <v>0</v>
      </c>
      <c r="V96" s="264">
        <f t="shared" si="12"/>
        <v>0</v>
      </c>
      <c r="W96" s="264">
        <f t="shared" si="13"/>
        <v>0</v>
      </c>
      <c r="X96" s="264">
        <f t="shared" si="14"/>
        <v>0</v>
      </c>
    </row>
    <row r="97" spans="1:24" ht="12.75" customHeight="1" x14ac:dyDescent="0.25">
      <c r="A97" s="2" t="s">
        <v>417</v>
      </c>
      <c r="B97" s="227" t="s">
        <v>418</v>
      </c>
      <c r="C97" s="84" t="s">
        <v>148</v>
      </c>
      <c r="D97" s="85">
        <v>1</v>
      </c>
      <c r="E97" s="143">
        <v>25000</v>
      </c>
      <c r="F97" s="144">
        <f>E97*D97</f>
        <v>25000</v>
      </c>
      <c r="H97" s="146">
        <v>20000</v>
      </c>
      <c r="J97" s="264">
        <v>7255.2961979190213</v>
      </c>
      <c r="K97" s="264">
        <v>1095.7836795741632</v>
      </c>
      <c r="L97" s="264">
        <v>17714.638473387098</v>
      </c>
      <c r="M97" s="264">
        <v>1171.983825</v>
      </c>
      <c r="N97" s="264">
        <v>6537.0483870967737</v>
      </c>
      <c r="O97" s="264">
        <v>33774.75</v>
      </c>
      <c r="P97" s="264">
        <f t="shared" si="15"/>
        <v>33774.75</v>
      </c>
      <c r="Q97" s="266">
        <f t="shared" si="9"/>
        <v>-8774.75</v>
      </c>
      <c r="T97" s="264">
        <f t="shared" si="10"/>
        <v>7255.2961979190213</v>
      </c>
      <c r="U97" s="264">
        <f t="shared" si="11"/>
        <v>1095.7836795741632</v>
      </c>
      <c r="V97" s="264">
        <f t="shared" si="12"/>
        <v>17714.638473387098</v>
      </c>
      <c r="W97" s="264">
        <f t="shared" si="13"/>
        <v>1171.983825</v>
      </c>
      <c r="X97" s="264">
        <f t="shared" si="14"/>
        <v>6537.0483870967737</v>
      </c>
    </row>
    <row r="98" spans="1:24" ht="12.75" customHeight="1" x14ac:dyDescent="0.25">
      <c r="B98" s="227"/>
      <c r="C98" s="160"/>
      <c r="D98" s="160"/>
      <c r="P98" s="264">
        <f t="shared" si="15"/>
        <v>0</v>
      </c>
      <c r="Q98" s="266">
        <f t="shared" si="9"/>
        <v>0</v>
      </c>
      <c r="T98" s="264">
        <f t="shared" si="10"/>
        <v>0</v>
      </c>
      <c r="U98" s="264">
        <f t="shared" si="11"/>
        <v>0</v>
      </c>
      <c r="V98" s="264">
        <f t="shared" si="12"/>
        <v>0</v>
      </c>
      <c r="W98" s="264">
        <f t="shared" si="13"/>
        <v>0</v>
      </c>
      <c r="X98" s="264">
        <f t="shared" si="14"/>
        <v>0</v>
      </c>
    </row>
    <row r="99" spans="1:24" ht="12.75" customHeight="1" x14ac:dyDescent="0.25">
      <c r="B99" s="227"/>
      <c r="C99" s="160"/>
      <c r="D99" s="160"/>
      <c r="P99" s="264">
        <f t="shared" si="15"/>
        <v>0</v>
      </c>
      <c r="Q99" s="266">
        <f t="shared" si="9"/>
        <v>0</v>
      </c>
      <c r="T99" s="264">
        <f t="shared" si="10"/>
        <v>0</v>
      </c>
      <c r="U99" s="264">
        <f t="shared" si="11"/>
        <v>0</v>
      </c>
      <c r="V99" s="264">
        <f t="shared" si="12"/>
        <v>0</v>
      </c>
      <c r="W99" s="264">
        <f t="shared" si="13"/>
        <v>0</v>
      </c>
      <c r="X99" s="264">
        <f t="shared" si="14"/>
        <v>0</v>
      </c>
    </row>
    <row r="100" spans="1:24" ht="12.75" customHeight="1" x14ac:dyDescent="0.25">
      <c r="B100" s="227"/>
      <c r="C100" s="160"/>
      <c r="D100" s="160"/>
      <c r="P100" s="264">
        <f t="shared" si="15"/>
        <v>0</v>
      </c>
      <c r="Q100" s="266">
        <f t="shared" si="9"/>
        <v>0</v>
      </c>
      <c r="T100" s="264">
        <f t="shared" si="10"/>
        <v>0</v>
      </c>
      <c r="U100" s="264">
        <f t="shared" si="11"/>
        <v>0</v>
      </c>
      <c r="V100" s="264">
        <f t="shared" si="12"/>
        <v>0</v>
      </c>
      <c r="W100" s="264">
        <f t="shared" si="13"/>
        <v>0</v>
      </c>
      <c r="X100" s="264">
        <f t="shared" si="14"/>
        <v>0</v>
      </c>
    </row>
    <row r="101" spans="1:24" ht="12.75" customHeight="1" x14ac:dyDescent="0.25">
      <c r="B101" s="227"/>
      <c r="C101" s="160"/>
      <c r="D101" s="160"/>
      <c r="P101" s="264">
        <f t="shared" si="15"/>
        <v>0</v>
      </c>
      <c r="Q101" s="266">
        <f t="shared" si="9"/>
        <v>0</v>
      </c>
      <c r="T101" s="264">
        <f t="shared" si="10"/>
        <v>0</v>
      </c>
      <c r="U101" s="264">
        <f t="shared" si="11"/>
        <v>0</v>
      </c>
      <c r="V101" s="264">
        <f t="shared" si="12"/>
        <v>0</v>
      </c>
      <c r="W101" s="264">
        <f t="shared" si="13"/>
        <v>0</v>
      </c>
      <c r="X101" s="264">
        <f t="shared" si="14"/>
        <v>0</v>
      </c>
    </row>
    <row r="102" spans="1:24" ht="12.75" customHeight="1" x14ac:dyDescent="0.25">
      <c r="B102" s="227"/>
      <c r="C102" s="160"/>
      <c r="D102" s="160"/>
      <c r="P102" s="264">
        <f t="shared" si="15"/>
        <v>0</v>
      </c>
      <c r="Q102" s="266">
        <f t="shared" si="9"/>
        <v>0</v>
      </c>
      <c r="T102" s="264">
        <f t="shared" si="10"/>
        <v>0</v>
      </c>
      <c r="U102" s="264">
        <f t="shared" si="11"/>
        <v>0</v>
      </c>
      <c r="V102" s="264">
        <f t="shared" si="12"/>
        <v>0</v>
      </c>
      <c r="W102" s="264">
        <f t="shared" si="13"/>
        <v>0</v>
      </c>
      <c r="X102" s="264">
        <f t="shared" si="14"/>
        <v>0</v>
      </c>
    </row>
    <row r="103" spans="1:24" ht="12.75" customHeight="1" x14ac:dyDescent="0.25">
      <c r="B103" s="227"/>
      <c r="C103" s="160"/>
      <c r="D103" s="160"/>
      <c r="P103" s="264">
        <f t="shared" si="15"/>
        <v>0</v>
      </c>
      <c r="Q103" s="266">
        <f t="shared" si="9"/>
        <v>0</v>
      </c>
      <c r="T103" s="264">
        <f t="shared" si="10"/>
        <v>0</v>
      </c>
      <c r="U103" s="264">
        <f t="shared" si="11"/>
        <v>0</v>
      </c>
      <c r="V103" s="264">
        <f t="shared" si="12"/>
        <v>0</v>
      </c>
      <c r="W103" s="264">
        <f t="shared" si="13"/>
        <v>0</v>
      </c>
      <c r="X103" s="264">
        <f t="shared" si="14"/>
        <v>0</v>
      </c>
    </row>
    <row r="104" spans="1:24" ht="12.75" customHeight="1" x14ac:dyDescent="0.25">
      <c r="A104" s="2" t="s">
        <v>419</v>
      </c>
      <c r="B104" s="227" t="s">
        <v>420</v>
      </c>
      <c r="C104" s="84" t="s">
        <v>148</v>
      </c>
      <c r="D104" s="85">
        <v>1</v>
      </c>
      <c r="E104" s="143">
        <f>H104</f>
        <v>25000</v>
      </c>
      <c r="F104" s="144">
        <f>E104*D104</f>
        <v>25000</v>
      </c>
      <c r="H104" s="146">
        <v>25000</v>
      </c>
      <c r="J104" s="264">
        <v>21905.724051103083</v>
      </c>
      <c r="K104" s="264">
        <v>3308.4707019044704</v>
      </c>
      <c r="L104" s="264">
        <v>53485.339740419367</v>
      </c>
      <c r="M104" s="264">
        <v>3538.5397870000006</v>
      </c>
      <c r="N104" s="264">
        <v>19737.13741935484</v>
      </c>
      <c r="O104" s="264">
        <v>101975.21</v>
      </c>
      <c r="P104" s="264">
        <f t="shared" si="15"/>
        <v>101975.21</v>
      </c>
      <c r="Q104" s="266">
        <f t="shared" si="9"/>
        <v>-76975.210000000006</v>
      </c>
      <c r="T104" s="264">
        <f t="shared" si="10"/>
        <v>21905.724051103083</v>
      </c>
      <c r="U104" s="264">
        <f t="shared" si="11"/>
        <v>3308.4707019044704</v>
      </c>
      <c r="V104" s="264">
        <f t="shared" si="12"/>
        <v>53485.339740419367</v>
      </c>
      <c r="W104" s="264">
        <f t="shared" si="13"/>
        <v>3538.5397870000006</v>
      </c>
      <c r="X104" s="264">
        <f t="shared" si="14"/>
        <v>19737.13741935484</v>
      </c>
    </row>
    <row r="105" spans="1:24" ht="12.75" customHeight="1" x14ac:dyDescent="0.25">
      <c r="B105" s="227"/>
      <c r="C105" s="160"/>
      <c r="D105" s="160"/>
      <c r="P105" s="264">
        <f t="shared" si="15"/>
        <v>0</v>
      </c>
      <c r="Q105" s="266">
        <f t="shared" si="9"/>
        <v>0</v>
      </c>
      <c r="T105" s="264">
        <f t="shared" si="10"/>
        <v>0</v>
      </c>
      <c r="U105" s="264">
        <f t="shared" si="11"/>
        <v>0</v>
      </c>
      <c r="V105" s="264">
        <f t="shared" si="12"/>
        <v>0</v>
      </c>
      <c r="W105" s="264">
        <f t="shared" si="13"/>
        <v>0</v>
      </c>
      <c r="X105" s="264">
        <f t="shared" si="14"/>
        <v>0</v>
      </c>
    </row>
    <row r="106" spans="1:24" ht="12.75" customHeight="1" x14ac:dyDescent="0.25">
      <c r="B106" s="227"/>
      <c r="C106" s="160"/>
      <c r="D106" s="160"/>
      <c r="P106" s="264">
        <f t="shared" si="15"/>
        <v>0</v>
      </c>
      <c r="Q106" s="266">
        <f t="shared" si="9"/>
        <v>0</v>
      </c>
      <c r="T106" s="264">
        <f t="shared" si="10"/>
        <v>0</v>
      </c>
      <c r="U106" s="264">
        <f t="shared" si="11"/>
        <v>0</v>
      </c>
      <c r="V106" s="264">
        <f t="shared" si="12"/>
        <v>0</v>
      </c>
      <c r="W106" s="264">
        <f t="shared" si="13"/>
        <v>0</v>
      </c>
      <c r="X106" s="264">
        <f t="shared" si="14"/>
        <v>0</v>
      </c>
    </row>
    <row r="107" spans="1:24" ht="12.75" customHeight="1" x14ac:dyDescent="0.25">
      <c r="B107" s="227"/>
      <c r="C107" s="160"/>
      <c r="D107" s="160"/>
      <c r="P107" s="264">
        <f t="shared" si="15"/>
        <v>0</v>
      </c>
      <c r="Q107" s="266">
        <f t="shared" si="9"/>
        <v>0</v>
      </c>
      <c r="T107" s="264">
        <f t="shared" si="10"/>
        <v>0</v>
      </c>
      <c r="U107" s="264">
        <f t="shared" si="11"/>
        <v>0</v>
      </c>
      <c r="V107" s="264">
        <f t="shared" si="12"/>
        <v>0</v>
      </c>
      <c r="W107" s="264">
        <f t="shared" si="13"/>
        <v>0</v>
      </c>
      <c r="X107" s="264">
        <f t="shared" si="14"/>
        <v>0</v>
      </c>
    </row>
    <row r="108" spans="1:24" ht="12.75" customHeight="1" x14ac:dyDescent="0.25">
      <c r="B108" s="227"/>
      <c r="C108" s="160"/>
      <c r="D108" s="160"/>
      <c r="P108" s="264">
        <f t="shared" si="15"/>
        <v>0</v>
      </c>
      <c r="Q108" s="266">
        <f t="shared" si="9"/>
        <v>0</v>
      </c>
      <c r="T108" s="264">
        <f t="shared" si="10"/>
        <v>0</v>
      </c>
      <c r="U108" s="264">
        <f t="shared" si="11"/>
        <v>0</v>
      </c>
      <c r="V108" s="264">
        <f t="shared" si="12"/>
        <v>0</v>
      </c>
      <c r="W108" s="264">
        <f t="shared" si="13"/>
        <v>0</v>
      </c>
      <c r="X108" s="264">
        <f t="shared" si="14"/>
        <v>0</v>
      </c>
    </row>
    <row r="109" spans="1:24" ht="12.75" customHeight="1" x14ac:dyDescent="0.25">
      <c r="B109" s="227"/>
      <c r="C109" s="160"/>
      <c r="D109" s="160"/>
      <c r="P109" s="264">
        <f t="shared" si="15"/>
        <v>0</v>
      </c>
      <c r="Q109" s="266">
        <f t="shared" si="9"/>
        <v>0</v>
      </c>
      <c r="T109" s="264">
        <f t="shared" si="10"/>
        <v>0</v>
      </c>
      <c r="U109" s="264">
        <f t="shared" si="11"/>
        <v>0</v>
      </c>
      <c r="V109" s="264">
        <f t="shared" si="12"/>
        <v>0</v>
      </c>
      <c r="W109" s="264">
        <f t="shared" si="13"/>
        <v>0</v>
      </c>
      <c r="X109" s="264">
        <f t="shared" si="14"/>
        <v>0</v>
      </c>
    </row>
    <row r="110" spans="1:24" ht="12.75" customHeight="1" x14ac:dyDescent="0.25">
      <c r="B110" s="227"/>
      <c r="C110" s="160"/>
      <c r="D110" s="160"/>
      <c r="P110" s="264">
        <f t="shared" si="15"/>
        <v>0</v>
      </c>
      <c r="Q110" s="266">
        <f t="shared" si="9"/>
        <v>0</v>
      </c>
      <c r="T110" s="264">
        <f t="shared" si="10"/>
        <v>0</v>
      </c>
      <c r="U110" s="264">
        <f t="shared" si="11"/>
        <v>0</v>
      </c>
      <c r="V110" s="264">
        <f t="shared" si="12"/>
        <v>0</v>
      </c>
      <c r="W110" s="264">
        <f t="shared" si="13"/>
        <v>0</v>
      </c>
      <c r="X110" s="264">
        <f t="shared" si="14"/>
        <v>0</v>
      </c>
    </row>
    <row r="111" spans="1:24" ht="17.399999999999999" customHeight="1" x14ac:dyDescent="0.25">
      <c r="B111" s="227"/>
      <c r="C111" s="160"/>
      <c r="D111" s="160"/>
      <c r="P111" s="264">
        <f t="shared" si="15"/>
        <v>0</v>
      </c>
      <c r="Q111" s="266">
        <f t="shared" si="9"/>
        <v>0</v>
      </c>
      <c r="T111" s="264">
        <f t="shared" si="10"/>
        <v>0</v>
      </c>
      <c r="U111" s="264">
        <f t="shared" si="11"/>
        <v>0</v>
      </c>
      <c r="V111" s="264">
        <f t="shared" si="12"/>
        <v>0</v>
      </c>
      <c r="W111" s="264">
        <f t="shared" si="13"/>
        <v>0</v>
      </c>
      <c r="X111" s="264">
        <f t="shared" si="14"/>
        <v>0</v>
      </c>
    </row>
    <row r="112" spans="1:24" ht="12.75" customHeight="1" x14ac:dyDescent="0.25">
      <c r="A112" s="2"/>
      <c r="B112" s="125"/>
      <c r="C112" s="84"/>
      <c r="D112" s="85">
        <v>0</v>
      </c>
      <c r="P112" s="264">
        <f t="shared" si="15"/>
        <v>0</v>
      </c>
      <c r="Q112" s="266">
        <f t="shared" si="9"/>
        <v>0</v>
      </c>
      <c r="T112" s="264">
        <f t="shared" si="10"/>
        <v>0</v>
      </c>
      <c r="U112" s="264">
        <f t="shared" si="11"/>
        <v>0</v>
      </c>
      <c r="V112" s="264">
        <f t="shared" si="12"/>
        <v>0</v>
      </c>
      <c r="W112" s="264">
        <f t="shared" si="13"/>
        <v>0</v>
      </c>
      <c r="X112" s="264">
        <f t="shared" si="14"/>
        <v>0</v>
      </c>
    </row>
    <row r="113" spans="1:24" ht="12.75" customHeight="1" x14ac:dyDescent="0.25">
      <c r="A113" s="2" t="s">
        <v>421</v>
      </c>
      <c r="B113" s="227" t="s">
        <v>422</v>
      </c>
      <c r="C113" s="84" t="s">
        <v>148</v>
      </c>
      <c r="D113" s="85">
        <v>1</v>
      </c>
      <c r="E113" s="143">
        <v>29000</v>
      </c>
      <c r="F113" s="144">
        <f>E113*D113</f>
        <v>29000</v>
      </c>
      <c r="H113" s="146">
        <v>20000</v>
      </c>
      <c r="J113" s="264">
        <v>6729.2742004584852</v>
      </c>
      <c r="K113" s="264">
        <v>1016.3373958952717</v>
      </c>
      <c r="L113" s="264">
        <v>16430.295386645164</v>
      </c>
      <c r="M113" s="264">
        <v>1087.012894</v>
      </c>
      <c r="N113" s="264">
        <v>6063.1006451612902</v>
      </c>
      <c r="O113" s="264">
        <v>31326.02</v>
      </c>
      <c r="P113" s="264">
        <f t="shared" si="15"/>
        <v>31326.02</v>
      </c>
      <c r="Q113" s="266">
        <f t="shared" si="9"/>
        <v>-2326.0200000000004</v>
      </c>
      <c r="T113" s="264">
        <f t="shared" si="10"/>
        <v>6729.2742004584852</v>
      </c>
      <c r="U113" s="264">
        <f t="shared" si="11"/>
        <v>1016.3373958952717</v>
      </c>
      <c r="V113" s="264">
        <f t="shared" si="12"/>
        <v>16430.295386645164</v>
      </c>
      <c r="W113" s="264">
        <f t="shared" si="13"/>
        <v>1087.012894</v>
      </c>
      <c r="X113" s="264">
        <f t="shared" si="14"/>
        <v>6063.1006451612902</v>
      </c>
    </row>
    <row r="114" spans="1:24" ht="12.75" customHeight="1" x14ac:dyDescent="0.25">
      <c r="B114" s="227"/>
      <c r="C114" s="160"/>
      <c r="D114" s="160"/>
      <c r="P114" s="264">
        <f t="shared" si="15"/>
        <v>0</v>
      </c>
      <c r="Q114" s="266">
        <f t="shared" si="9"/>
        <v>0</v>
      </c>
      <c r="T114" s="264">
        <f t="shared" si="10"/>
        <v>0</v>
      </c>
      <c r="U114" s="264">
        <f t="shared" si="11"/>
        <v>0</v>
      </c>
      <c r="V114" s="264">
        <f t="shared" si="12"/>
        <v>0</v>
      </c>
      <c r="W114" s="264">
        <f t="shared" si="13"/>
        <v>0</v>
      </c>
      <c r="X114" s="264">
        <f t="shared" si="14"/>
        <v>0</v>
      </c>
    </row>
    <row r="115" spans="1:24" ht="12.75" customHeight="1" x14ac:dyDescent="0.25">
      <c r="B115" s="227"/>
      <c r="C115" s="160"/>
      <c r="D115" s="160"/>
      <c r="P115" s="264">
        <f t="shared" si="15"/>
        <v>0</v>
      </c>
      <c r="Q115" s="266">
        <f t="shared" si="9"/>
        <v>0</v>
      </c>
      <c r="T115" s="264">
        <f t="shared" si="10"/>
        <v>0</v>
      </c>
      <c r="U115" s="264">
        <f t="shared" si="11"/>
        <v>0</v>
      </c>
      <c r="V115" s="264">
        <f t="shared" si="12"/>
        <v>0</v>
      </c>
      <c r="W115" s="264">
        <f t="shared" si="13"/>
        <v>0</v>
      </c>
      <c r="X115" s="264">
        <f t="shared" si="14"/>
        <v>0</v>
      </c>
    </row>
    <row r="116" spans="1:24" ht="12.75" customHeight="1" x14ac:dyDescent="0.25">
      <c r="B116" s="227"/>
      <c r="C116" s="160"/>
      <c r="D116" s="160"/>
      <c r="P116" s="264">
        <f t="shared" si="15"/>
        <v>0</v>
      </c>
      <c r="Q116" s="266">
        <f t="shared" si="9"/>
        <v>0</v>
      </c>
      <c r="T116" s="264">
        <f t="shared" si="10"/>
        <v>0</v>
      </c>
      <c r="U116" s="264">
        <f t="shared" si="11"/>
        <v>0</v>
      </c>
      <c r="V116" s="264">
        <f t="shared" si="12"/>
        <v>0</v>
      </c>
      <c r="W116" s="264">
        <f t="shared" si="13"/>
        <v>0</v>
      </c>
      <c r="X116" s="264">
        <f t="shared" si="14"/>
        <v>0</v>
      </c>
    </row>
    <row r="117" spans="1:24" ht="12.75" customHeight="1" x14ac:dyDescent="0.25">
      <c r="B117" s="227"/>
      <c r="C117" s="160"/>
      <c r="D117" s="160"/>
      <c r="P117" s="264">
        <f t="shared" si="15"/>
        <v>0</v>
      </c>
      <c r="Q117" s="266">
        <f t="shared" si="9"/>
        <v>0</v>
      </c>
      <c r="T117" s="264">
        <f t="shared" si="10"/>
        <v>0</v>
      </c>
      <c r="U117" s="264">
        <f t="shared" si="11"/>
        <v>0</v>
      </c>
      <c r="V117" s="264">
        <f t="shared" si="12"/>
        <v>0</v>
      </c>
      <c r="W117" s="264">
        <f t="shared" si="13"/>
        <v>0</v>
      </c>
      <c r="X117" s="264">
        <f t="shared" si="14"/>
        <v>0</v>
      </c>
    </row>
    <row r="118" spans="1:24" ht="12.75" customHeight="1" x14ac:dyDescent="0.25">
      <c r="B118" s="227"/>
      <c r="C118" s="160"/>
      <c r="D118" s="160"/>
      <c r="P118" s="264">
        <f t="shared" si="15"/>
        <v>0</v>
      </c>
      <c r="Q118" s="266">
        <f t="shared" si="9"/>
        <v>0</v>
      </c>
      <c r="T118" s="264">
        <f t="shared" si="10"/>
        <v>0</v>
      </c>
      <c r="U118" s="264">
        <f t="shared" si="11"/>
        <v>0</v>
      </c>
      <c r="V118" s="264">
        <f t="shared" si="12"/>
        <v>0</v>
      </c>
      <c r="W118" s="264">
        <f t="shared" si="13"/>
        <v>0</v>
      </c>
      <c r="X118" s="264">
        <f t="shared" si="14"/>
        <v>0</v>
      </c>
    </row>
    <row r="119" spans="1:24" ht="12.75" customHeight="1" x14ac:dyDescent="0.25">
      <c r="B119" s="227"/>
      <c r="C119" s="160"/>
      <c r="D119" s="160"/>
      <c r="P119" s="264">
        <f t="shared" si="15"/>
        <v>0</v>
      </c>
      <c r="Q119" s="266">
        <f t="shared" si="9"/>
        <v>0</v>
      </c>
      <c r="T119" s="264">
        <f t="shared" si="10"/>
        <v>0</v>
      </c>
      <c r="U119" s="264">
        <f t="shared" si="11"/>
        <v>0</v>
      </c>
      <c r="V119" s="264">
        <f t="shared" si="12"/>
        <v>0</v>
      </c>
      <c r="W119" s="264">
        <f t="shared" si="13"/>
        <v>0</v>
      </c>
      <c r="X119" s="264">
        <f t="shared" si="14"/>
        <v>0</v>
      </c>
    </row>
    <row r="120" spans="1:24" ht="12.75" customHeight="1" x14ac:dyDescent="0.25">
      <c r="A120" s="2" t="s">
        <v>423</v>
      </c>
      <c r="B120" s="227" t="s">
        <v>424</v>
      </c>
      <c r="C120" s="84" t="s">
        <v>148</v>
      </c>
      <c r="D120" s="85">
        <v>1</v>
      </c>
      <c r="E120" s="143">
        <f>H120</f>
        <v>50000</v>
      </c>
      <c r="F120" s="144">
        <f>E120*D120</f>
        <v>50000</v>
      </c>
      <c r="H120" s="146">
        <v>50000</v>
      </c>
      <c r="J120" s="264">
        <v>17613.901566662789</v>
      </c>
      <c r="K120" s="264">
        <v>2660.2671129968244</v>
      </c>
      <c r="L120" s="264">
        <v>43006.362503677425</v>
      </c>
      <c r="M120" s="264">
        <v>2845.2605060000001</v>
      </c>
      <c r="N120" s="264">
        <v>15870.189677419354</v>
      </c>
      <c r="O120" s="264">
        <v>81995.98</v>
      </c>
      <c r="P120" s="264">
        <f t="shared" si="15"/>
        <v>81995.98</v>
      </c>
      <c r="Q120" s="266">
        <f t="shared" si="9"/>
        <v>-31995.979999999996</v>
      </c>
      <c r="T120" s="264">
        <f t="shared" si="10"/>
        <v>17613.901566662789</v>
      </c>
      <c r="U120" s="264">
        <f t="shared" si="11"/>
        <v>2660.2671129968244</v>
      </c>
      <c r="V120" s="264">
        <f t="shared" si="12"/>
        <v>43006.362503677425</v>
      </c>
      <c r="W120" s="264">
        <f t="shared" si="13"/>
        <v>2845.2605060000001</v>
      </c>
      <c r="X120" s="264">
        <f t="shared" si="14"/>
        <v>15870.189677419354</v>
      </c>
    </row>
    <row r="121" spans="1:24" ht="12.75" customHeight="1" x14ac:dyDescent="0.25">
      <c r="B121" s="227"/>
      <c r="C121" s="160"/>
      <c r="D121" s="160"/>
      <c r="P121" s="264">
        <f t="shared" si="15"/>
        <v>0</v>
      </c>
      <c r="Q121" s="266">
        <f t="shared" si="9"/>
        <v>0</v>
      </c>
      <c r="T121" s="264">
        <f t="shared" si="10"/>
        <v>0</v>
      </c>
      <c r="U121" s="264">
        <f t="shared" si="11"/>
        <v>0</v>
      </c>
      <c r="V121" s="264">
        <f t="shared" si="12"/>
        <v>0</v>
      </c>
      <c r="W121" s="264">
        <f t="shared" si="13"/>
        <v>0</v>
      </c>
      <c r="X121" s="264">
        <f t="shared" si="14"/>
        <v>0</v>
      </c>
    </row>
    <row r="122" spans="1:24" ht="12.75" customHeight="1" x14ac:dyDescent="0.25">
      <c r="B122" s="227"/>
      <c r="C122" s="160"/>
      <c r="D122" s="160"/>
      <c r="P122" s="264">
        <f t="shared" si="15"/>
        <v>0</v>
      </c>
      <c r="Q122" s="266">
        <f t="shared" si="9"/>
        <v>0</v>
      </c>
      <c r="T122" s="264">
        <f t="shared" si="10"/>
        <v>0</v>
      </c>
      <c r="U122" s="264">
        <f t="shared" si="11"/>
        <v>0</v>
      </c>
      <c r="V122" s="264">
        <f t="shared" si="12"/>
        <v>0</v>
      </c>
      <c r="W122" s="264">
        <f t="shared" si="13"/>
        <v>0</v>
      </c>
      <c r="X122" s="264">
        <f t="shared" si="14"/>
        <v>0</v>
      </c>
    </row>
    <row r="123" spans="1:24" ht="12.75" customHeight="1" x14ac:dyDescent="0.25">
      <c r="B123" s="227"/>
      <c r="C123" s="160"/>
      <c r="D123" s="160"/>
      <c r="P123" s="264">
        <f t="shared" si="15"/>
        <v>0</v>
      </c>
      <c r="Q123" s="266">
        <f t="shared" si="9"/>
        <v>0</v>
      </c>
      <c r="T123" s="264">
        <f t="shared" si="10"/>
        <v>0</v>
      </c>
      <c r="U123" s="264">
        <f t="shared" si="11"/>
        <v>0</v>
      </c>
      <c r="V123" s="264">
        <f t="shared" si="12"/>
        <v>0</v>
      </c>
      <c r="W123" s="264">
        <f t="shared" si="13"/>
        <v>0</v>
      </c>
      <c r="X123" s="264">
        <f t="shared" si="14"/>
        <v>0</v>
      </c>
    </row>
    <row r="124" spans="1:24" ht="12.75" customHeight="1" x14ac:dyDescent="0.25">
      <c r="B124" s="227"/>
      <c r="C124" s="160"/>
      <c r="D124" s="160"/>
      <c r="P124" s="264">
        <f t="shared" si="15"/>
        <v>0</v>
      </c>
      <c r="Q124" s="266">
        <f t="shared" si="9"/>
        <v>0</v>
      </c>
      <c r="T124" s="264">
        <f t="shared" si="10"/>
        <v>0</v>
      </c>
      <c r="U124" s="264">
        <f t="shared" si="11"/>
        <v>0</v>
      </c>
      <c r="V124" s="264">
        <f t="shared" si="12"/>
        <v>0</v>
      </c>
      <c r="W124" s="264">
        <f t="shared" si="13"/>
        <v>0</v>
      </c>
      <c r="X124" s="264">
        <f t="shared" si="14"/>
        <v>0</v>
      </c>
    </row>
    <row r="125" spans="1:24" ht="12.75" customHeight="1" x14ac:dyDescent="0.25">
      <c r="B125" s="227"/>
      <c r="C125" s="160"/>
      <c r="D125" s="160"/>
      <c r="P125" s="264">
        <f t="shared" si="15"/>
        <v>0</v>
      </c>
      <c r="Q125" s="266">
        <f t="shared" si="9"/>
        <v>0</v>
      </c>
      <c r="T125" s="264">
        <f t="shared" si="10"/>
        <v>0</v>
      </c>
      <c r="U125" s="264">
        <f t="shared" si="11"/>
        <v>0</v>
      </c>
      <c r="V125" s="264">
        <f t="shared" si="12"/>
        <v>0</v>
      </c>
      <c r="W125" s="264">
        <f t="shared" si="13"/>
        <v>0</v>
      </c>
      <c r="X125" s="264">
        <f t="shared" si="14"/>
        <v>0</v>
      </c>
    </row>
    <row r="126" spans="1:24" ht="12.75" customHeight="1" x14ac:dyDescent="0.25">
      <c r="B126" s="227"/>
      <c r="C126" s="160"/>
      <c r="D126" s="160"/>
      <c r="P126" s="264">
        <f t="shared" si="15"/>
        <v>0</v>
      </c>
      <c r="Q126" s="266">
        <f t="shared" si="9"/>
        <v>0</v>
      </c>
      <c r="T126" s="264">
        <f t="shared" si="10"/>
        <v>0</v>
      </c>
      <c r="U126" s="264">
        <f t="shared" si="11"/>
        <v>0</v>
      </c>
      <c r="V126" s="264">
        <f t="shared" si="12"/>
        <v>0</v>
      </c>
      <c r="W126" s="264">
        <f t="shared" si="13"/>
        <v>0</v>
      </c>
      <c r="X126" s="264">
        <f t="shared" si="14"/>
        <v>0</v>
      </c>
    </row>
    <row r="127" spans="1:24" ht="21" customHeight="1" x14ac:dyDescent="0.25">
      <c r="B127" s="227"/>
      <c r="C127" s="160"/>
      <c r="D127" s="160"/>
      <c r="P127" s="264">
        <f t="shared" si="15"/>
        <v>0</v>
      </c>
      <c r="Q127" s="266">
        <f t="shared" si="9"/>
        <v>0</v>
      </c>
      <c r="T127" s="264">
        <f t="shared" si="10"/>
        <v>0</v>
      </c>
      <c r="U127" s="264">
        <f t="shared" si="11"/>
        <v>0</v>
      </c>
      <c r="V127" s="264">
        <f t="shared" si="12"/>
        <v>0</v>
      </c>
      <c r="W127" s="264">
        <f t="shared" si="13"/>
        <v>0</v>
      </c>
      <c r="X127" s="264">
        <f t="shared" si="14"/>
        <v>0</v>
      </c>
    </row>
    <row r="128" spans="1:24" ht="12.75" customHeight="1" x14ac:dyDescent="0.25">
      <c r="A128" s="2"/>
      <c r="B128" s="227"/>
      <c r="C128" s="84"/>
      <c r="D128" s="85">
        <v>0</v>
      </c>
      <c r="P128" s="264">
        <f t="shared" si="15"/>
        <v>0</v>
      </c>
      <c r="Q128" s="266">
        <f t="shared" si="9"/>
        <v>0</v>
      </c>
      <c r="T128" s="264">
        <f t="shared" si="10"/>
        <v>0</v>
      </c>
      <c r="U128" s="264">
        <f t="shared" si="11"/>
        <v>0</v>
      </c>
      <c r="V128" s="264">
        <f t="shared" si="12"/>
        <v>0</v>
      </c>
      <c r="W128" s="264">
        <f t="shared" si="13"/>
        <v>0</v>
      </c>
      <c r="X128" s="264">
        <f t="shared" si="14"/>
        <v>0</v>
      </c>
    </row>
    <row r="129" spans="1:24" ht="12.75" customHeight="1" x14ac:dyDescent="0.25">
      <c r="B129" s="227"/>
      <c r="C129" s="160"/>
      <c r="D129" s="160"/>
      <c r="P129" s="264">
        <f t="shared" si="15"/>
        <v>0</v>
      </c>
      <c r="Q129" s="266">
        <f t="shared" si="9"/>
        <v>0</v>
      </c>
      <c r="T129" s="264">
        <f t="shared" si="10"/>
        <v>0</v>
      </c>
      <c r="U129" s="264">
        <f t="shared" si="11"/>
        <v>0</v>
      </c>
      <c r="V129" s="264">
        <f t="shared" si="12"/>
        <v>0</v>
      </c>
      <c r="W129" s="264">
        <f t="shared" si="13"/>
        <v>0</v>
      </c>
      <c r="X129" s="264">
        <f t="shared" si="14"/>
        <v>0</v>
      </c>
    </row>
    <row r="130" spans="1:24" ht="12.75" customHeight="1" x14ac:dyDescent="0.25">
      <c r="A130" s="2" t="s">
        <v>425</v>
      </c>
      <c r="B130" s="227" t="s">
        <v>426</v>
      </c>
      <c r="C130" s="84" t="s">
        <v>148</v>
      </c>
      <c r="D130" s="85">
        <v>2</v>
      </c>
      <c r="E130" s="143">
        <f>H130</f>
        <v>20000</v>
      </c>
      <c r="F130" s="144">
        <f>E130*D130</f>
        <v>40000</v>
      </c>
      <c r="H130" s="146">
        <v>20000</v>
      </c>
      <c r="J130" s="264">
        <v>9605.9178626071316</v>
      </c>
      <c r="K130" s="264">
        <v>1450.8033488962055</v>
      </c>
      <c r="L130" s="264">
        <v>23453.951086096778</v>
      </c>
      <c r="M130" s="264">
        <v>1551.6913510000002</v>
      </c>
      <c r="N130" s="264">
        <v>8654.9670967741931</v>
      </c>
      <c r="O130" s="264">
        <v>44717.33</v>
      </c>
      <c r="P130" s="264">
        <f t="shared" si="15"/>
        <v>89434.66</v>
      </c>
      <c r="Q130" s="266">
        <f t="shared" si="9"/>
        <v>-49434.66</v>
      </c>
      <c r="T130" s="264">
        <f t="shared" si="10"/>
        <v>19211.835725214263</v>
      </c>
      <c r="U130" s="264">
        <f t="shared" si="11"/>
        <v>2901.6066977924111</v>
      </c>
      <c r="V130" s="264">
        <f t="shared" si="12"/>
        <v>46907.902172193557</v>
      </c>
      <c r="W130" s="264">
        <f t="shared" si="13"/>
        <v>3103.3827020000003</v>
      </c>
      <c r="X130" s="264">
        <f t="shared" si="14"/>
        <v>17309.934193548386</v>
      </c>
    </row>
    <row r="131" spans="1:24" ht="12.75" customHeight="1" x14ac:dyDescent="0.25">
      <c r="B131" s="227"/>
      <c r="C131" s="160"/>
      <c r="D131" s="160"/>
      <c r="P131" s="264">
        <f t="shared" si="15"/>
        <v>0</v>
      </c>
      <c r="Q131" s="266">
        <f t="shared" si="9"/>
        <v>0</v>
      </c>
      <c r="T131" s="264">
        <f t="shared" si="10"/>
        <v>0</v>
      </c>
      <c r="U131" s="264">
        <f t="shared" si="11"/>
        <v>0</v>
      </c>
      <c r="V131" s="264">
        <f t="shared" si="12"/>
        <v>0</v>
      </c>
      <c r="W131" s="264">
        <f t="shared" si="13"/>
        <v>0</v>
      </c>
      <c r="X131" s="264">
        <f t="shared" si="14"/>
        <v>0</v>
      </c>
    </row>
    <row r="132" spans="1:24" ht="12.75" customHeight="1" x14ac:dyDescent="0.25">
      <c r="B132" s="227"/>
      <c r="C132" s="160"/>
      <c r="D132" s="160"/>
      <c r="P132" s="264">
        <f t="shared" si="15"/>
        <v>0</v>
      </c>
      <c r="Q132" s="266">
        <f t="shared" si="9"/>
        <v>0</v>
      </c>
      <c r="T132" s="264">
        <f t="shared" si="10"/>
        <v>0</v>
      </c>
      <c r="U132" s="264">
        <f t="shared" si="11"/>
        <v>0</v>
      </c>
      <c r="V132" s="264">
        <f t="shared" si="12"/>
        <v>0</v>
      </c>
      <c r="W132" s="264">
        <f t="shared" si="13"/>
        <v>0</v>
      </c>
      <c r="X132" s="264">
        <f t="shared" si="14"/>
        <v>0</v>
      </c>
    </row>
    <row r="133" spans="1:24" ht="12.75" customHeight="1" x14ac:dyDescent="0.25">
      <c r="B133" s="227"/>
      <c r="C133" s="160"/>
      <c r="D133" s="160"/>
      <c r="P133" s="264">
        <f t="shared" si="15"/>
        <v>0</v>
      </c>
      <c r="Q133" s="266">
        <f t="shared" si="9"/>
        <v>0</v>
      </c>
      <c r="T133" s="264">
        <f t="shared" si="10"/>
        <v>0</v>
      </c>
      <c r="U133" s="264">
        <f t="shared" si="11"/>
        <v>0</v>
      </c>
      <c r="V133" s="264">
        <f t="shared" si="12"/>
        <v>0</v>
      </c>
      <c r="W133" s="264">
        <f t="shared" si="13"/>
        <v>0</v>
      </c>
      <c r="X133" s="264">
        <f t="shared" si="14"/>
        <v>0</v>
      </c>
    </row>
    <row r="134" spans="1:24" ht="12.75" customHeight="1" x14ac:dyDescent="0.25">
      <c r="B134" s="227"/>
      <c r="C134" s="160"/>
      <c r="D134" s="160"/>
      <c r="P134" s="264">
        <f t="shared" si="15"/>
        <v>0</v>
      </c>
      <c r="Q134" s="266">
        <f t="shared" si="9"/>
        <v>0</v>
      </c>
      <c r="T134" s="264">
        <f t="shared" si="10"/>
        <v>0</v>
      </c>
      <c r="U134" s="264">
        <f t="shared" si="11"/>
        <v>0</v>
      </c>
      <c r="V134" s="264">
        <f t="shared" si="12"/>
        <v>0</v>
      </c>
      <c r="W134" s="264">
        <f t="shared" si="13"/>
        <v>0</v>
      </c>
      <c r="X134" s="264">
        <f t="shared" si="14"/>
        <v>0</v>
      </c>
    </row>
    <row r="135" spans="1:24" ht="12.75" customHeight="1" x14ac:dyDescent="0.25">
      <c r="B135" s="227"/>
      <c r="C135" s="160"/>
      <c r="D135" s="160"/>
      <c r="P135" s="264">
        <f t="shared" si="15"/>
        <v>0</v>
      </c>
      <c r="Q135" s="266">
        <f t="shared" si="9"/>
        <v>0</v>
      </c>
      <c r="T135" s="264">
        <f t="shared" si="10"/>
        <v>0</v>
      </c>
      <c r="U135" s="264">
        <f t="shared" si="11"/>
        <v>0</v>
      </c>
      <c r="V135" s="264">
        <f t="shared" si="12"/>
        <v>0</v>
      </c>
      <c r="W135" s="264">
        <f t="shared" si="13"/>
        <v>0</v>
      </c>
      <c r="X135" s="264">
        <f t="shared" si="14"/>
        <v>0</v>
      </c>
    </row>
    <row r="136" spans="1:24" ht="12.75" customHeight="1" x14ac:dyDescent="0.25">
      <c r="B136" s="227"/>
      <c r="C136" s="160"/>
      <c r="D136" s="160"/>
      <c r="P136" s="264">
        <f t="shared" si="15"/>
        <v>0</v>
      </c>
      <c r="Q136" s="266">
        <f t="shared" si="9"/>
        <v>0</v>
      </c>
      <c r="T136" s="264">
        <f t="shared" si="10"/>
        <v>0</v>
      </c>
      <c r="U136" s="264">
        <f t="shared" si="11"/>
        <v>0</v>
      </c>
      <c r="V136" s="264">
        <f t="shared" si="12"/>
        <v>0</v>
      </c>
      <c r="W136" s="264">
        <f t="shared" si="13"/>
        <v>0</v>
      </c>
      <c r="X136" s="264">
        <f t="shared" si="14"/>
        <v>0</v>
      </c>
    </row>
    <row r="137" spans="1:24" ht="12.75" customHeight="1" x14ac:dyDescent="0.25">
      <c r="B137" s="227"/>
      <c r="C137" s="160"/>
      <c r="D137" s="160"/>
      <c r="P137" s="264">
        <f t="shared" si="15"/>
        <v>0</v>
      </c>
      <c r="Q137" s="266">
        <f t="shared" si="9"/>
        <v>0</v>
      </c>
      <c r="T137" s="264">
        <f t="shared" si="10"/>
        <v>0</v>
      </c>
      <c r="U137" s="264">
        <f t="shared" si="11"/>
        <v>0</v>
      </c>
      <c r="V137" s="264">
        <f t="shared" si="12"/>
        <v>0</v>
      </c>
      <c r="W137" s="264">
        <f t="shared" si="13"/>
        <v>0</v>
      </c>
      <c r="X137" s="264">
        <f t="shared" si="14"/>
        <v>0</v>
      </c>
    </row>
    <row r="138" spans="1:24" ht="12.75" customHeight="1" x14ac:dyDescent="0.25">
      <c r="A138" s="2" t="s">
        <v>427</v>
      </c>
      <c r="B138" s="227" t="s">
        <v>428</v>
      </c>
      <c r="C138" s="84" t="s">
        <v>148</v>
      </c>
      <c r="D138" s="85">
        <v>1</v>
      </c>
      <c r="E138" s="143">
        <f>H138</f>
        <v>20000</v>
      </c>
      <c r="F138" s="144">
        <v>29000</v>
      </c>
      <c r="H138" s="146">
        <v>20000</v>
      </c>
      <c r="J138" s="264">
        <v>13857.832163340674</v>
      </c>
      <c r="K138" s="264">
        <v>2092.9795151881017</v>
      </c>
      <c r="L138" s="264">
        <v>33835.487911419361</v>
      </c>
      <c r="M138" s="264">
        <v>2238.5240659999999</v>
      </c>
      <c r="N138" s="264">
        <v>12485.957419354838</v>
      </c>
      <c r="O138" s="264">
        <v>64510.78</v>
      </c>
      <c r="P138" s="264">
        <f t="shared" si="15"/>
        <v>64510.78</v>
      </c>
      <c r="Q138" s="266">
        <f t="shared" si="9"/>
        <v>-35510.78</v>
      </c>
      <c r="T138" s="264">
        <f t="shared" si="10"/>
        <v>13857.832163340674</v>
      </c>
      <c r="U138" s="264">
        <f t="shared" si="11"/>
        <v>2092.9795151881017</v>
      </c>
      <c r="V138" s="264">
        <f t="shared" si="12"/>
        <v>33835.487911419361</v>
      </c>
      <c r="W138" s="264">
        <f t="shared" si="13"/>
        <v>2238.5240659999999</v>
      </c>
      <c r="X138" s="264">
        <f t="shared" si="14"/>
        <v>12485.957419354838</v>
      </c>
    </row>
    <row r="139" spans="1:24" ht="12.75" customHeight="1" x14ac:dyDescent="0.25">
      <c r="B139" s="227"/>
      <c r="C139" s="160"/>
      <c r="D139" s="160"/>
      <c r="P139" s="264">
        <f t="shared" si="15"/>
        <v>0</v>
      </c>
      <c r="Q139" s="266">
        <f t="shared" ref="Q139:Q202" si="16">F139-P139</f>
        <v>0</v>
      </c>
      <c r="T139" s="264">
        <f t="shared" ref="T139:T202" si="17">J139*$D139</f>
        <v>0</v>
      </c>
      <c r="U139" s="264">
        <f t="shared" ref="U139:U202" si="18">K139*$D139</f>
        <v>0</v>
      </c>
      <c r="V139" s="264">
        <f t="shared" ref="V139:V202" si="19">L139*$D139</f>
        <v>0</v>
      </c>
      <c r="W139" s="264">
        <f t="shared" ref="W139:W202" si="20">M139*$D139</f>
        <v>0</v>
      </c>
      <c r="X139" s="264">
        <f t="shared" ref="X139:X202" si="21">N139*$D139</f>
        <v>0</v>
      </c>
    </row>
    <row r="140" spans="1:24" ht="12.75" customHeight="1" x14ac:dyDescent="0.25">
      <c r="B140" s="227"/>
      <c r="C140" s="160"/>
      <c r="D140" s="160"/>
      <c r="P140" s="264">
        <f t="shared" si="15"/>
        <v>0</v>
      </c>
      <c r="Q140" s="266">
        <f t="shared" si="16"/>
        <v>0</v>
      </c>
      <c r="T140" s="264">
        <f t="shared" si="17"/>
        <v>0</v>
      </c>
      <c r="U140" s="264">
        <f t="shared" si="18"/>
        <v>0</v>
      </c>
      <c r="V140" s="264">
        <f t="shared" si="19"/>
        <v>0</v>
      </c>
      <c r="W140" s="264">
        <f t="shared" si="20"/>
        <v>0</v>
      </c>
      <c r="X140" s="264">
        <f t="shared" si="21"/>
        <v>0</v>
      </c>
    </row>
    <row r="141" spans="1:24" ht="12.75" customHeight="1" x14ac:dyDescent="0.25">
      <c r="B141" s="227"/>
      <c r="C141" s="160"/>
      <c r="D141" s="160"/>
      <c r="P141" s="264">
        <f t="shared" ref="P141:P204" si="22">O141*D141</f>
        <v>0</v>
      </c>
      <c r="Q141" s="266">
        <f t="shared" si="16"/>
        <v>0</v>
      </c>
      <c r="T141" s="264">
        <f t="shared" si="17"/>
        <v>0</v>
      </c>
      <c r="U141" s="264">
        <f t="shared" si="18"/>
        <v>0</v>
      </c>
      <c r="V141" s="264">
        <f t="shared" si="19"/>
        <v>0</v>
      </c>
      <c r="W141" s="264">
        <f t="shared" si="20"/>
        <v>0</v>
      </c>
      <c r="X141" s="264">
        <f t="shared" si="21"/>
        <v>0</v>
      </c>
    </row>
    <row r="142" spans="1:24" ht="12.75" customHeight="1" x14ac:dyDescent="0.25">
      <c r="B142" s="227"/>
      <c r="C142" s="160"/>
      <c r="D142" s="160"/>
      <c r="P142" s="264">
        <f t="shared" si="22"/>
        <v>0</v>
      </c>
      <c r="Q142" s="266">
        <f t="shared" si="16"/>
        <v>0</v>
      </c>
      <c r="T142" s="264">
        <f t="shared" si="17"/>
        <v>0</v>
      </c>
      <c r="U142" s="264">
        <f t="shared" si="18"/>
        <v>0</v>
      </c>
      <c r="V142" s="264">
        <f t="shared" si="19"/>
        <v>0</v>
      </c>
      <c r="W142" s="264">
        <f t="shared" si="20"/>
        <v>0</v>
      </c>
      <c r="X142" s="264">
        <f t="shared" si="21"/>
        <v>0</v>
      </c>
    </row>
    <row r="143" spans="1:24" ht="12.75" customHeight="1" x14ac:dyDescent="0.25">
      <c r="B143" s="227"/>
      <c r="C143" s="160"/>
      <c r="D143" s="160"/>
      <c r="P143" s="264">
        <f t="shared" si="22"/>
        <v>0</v>
      </c>
      <c r="Q143" s="266">
        <f t="shared" si="16"/>
        <v>0</v>
      </c>
      <c r="T143" s="264">
        <f t="shared" si="17"/>
        <v>0</v>
      </c>
      <c r="U143" s="264">
        <f t="shared" si="18"/>
        <v>0</v>
      </c>
      <c r="V143" s="264">
        <f t="shared" si="19"/>
        <v>0</v>
      </c>
      <c r="W143" s="264">
        <f t="shared" si="20"/>
        <v>0</v>
      </c>
      <c r="X143" s="264">
        <f t="shared" si="21"/>
        <v>0</v>
      </c>
    </row>
    <row r="144" spans="1:24" ht="12.75" customHeight="1" x14ac:dyDescent="0.25">
      <c r="B144" s="227"/>
      <c r="C144" s="160"/>
      <c r="D144" s="160"/>
      <c r="P144" s="264">
        <f t="shared" si="22"/>
        <v>0</v>
      </c>
      <c r="Q144" s="266">
        <f t="shared" si="16"/>
        <v>0</v>
      </c>
      <c r="T144" s="264">
        <f t="shared" si="17"/>
        <v>0</v>
      </c>
      <c r="U144" s="264">
        <f t="shared" si="18"/>
        <v>0</v>
      </c>
      <c r="V144" s="264">
        <f t="shared" si="19"/>
        <v>0</v>
      </c>
      <c r="W144" s="264">
        <f t="shared" si="20"/>
        <v>0</v>
      </c>
      <c r="X144" s="264">
        <f t="shared" si="21"/>
        <v>0</v>
      </c>
    </row>
    <row r="145" spans="1:24" ht="12.75" customHeight="1" x14ac:dyDescent="0.25">
      <c r="B145" s="227"/>
      <c r="C145" s="160"/>
      <c r="D145" s="160"/>
      <c r="P145" s="264">
        <f t="shared" si="22"/>
        <v>0</v>
      </c>
      <c r="Q145" s="266">
        <f t="shared" si="16"/>
        <v>0</v>
      </c>
      <c r="T145" s="264">
        <f t="shared" si="17"/>
        <v>0</v>
      </c>
      <c r="U145" s="264">
        <f t="shared" si="18"/>
        <v>0</v>
      </c>
      <c r="V145" s="264">
        <f t="shared" si="19"/>
        <v>0</v>
      </c>
      <c r="W145" s="264">
        <f t="shared" si="20"/>
        <v>0</v>
      </c>
      <c r="X145" s="264">
        <f t="shared" si="21"/>
        <v>0</v>
      </c>
    </row>
    <row r="146" spans="1:24" ht="12.75" customHeight="1" x14ac:dyDescent="0.25">
      <c r="A146" s="2"/>
      <c r="B146" s="125"/>
      <c r="C146" s="84"/>
      <c r="D146" s="85">
        <v>0</v>
      </c>
      <c r="P146" s="264">
        <f t="shared" si="22"/>
        <v>0</v>
      </c>
      <c r="Q146" s="266">
        <f t="shared" si="16"/>
        <v>0</v>
      </c>
      <c r="T146" s="264">
        <f t="shared" si="17"/>
        <v>0</v>
      </c>
      <c r="U146" s="264">
        <f t="shared" si="18"/>
        <v>0</v>
      </c>
      <c r="V146" s="264">
        <f t="shared" si="19"/>
        <v>0</v>
      </c>
      <c r="W146" s="264">
        <f t="shared" si="20"/>
        <v>0</v>
      </c>
      <c r="X146" s="264">
        <f t="shared" si="21"/>
        <v>0</v>
      </c>
    </row>
    <row r="147" spans="1:24" ht="12.75" customHeight="1" x14ac:dyDescent="0.25">
      <c r="A147" s="2" t="s">
        <v>429</v>
      </c>
      <c r="B147" s="227" t="s">
        <v>430</v>
      </c>
      <c r="C147" s="84" t="s">
        <v>148</v>
      </c>
      <c r="D147" s="85">
        <v>1</v>
      </c>
      <c r="E147" s="143">
        <f>H147</f>
        <v>20000</v>
      </c>
      <c r="F147" s="144">
        <v>29000</v>
      </c>
      <c r="H147" s="146">
        <v>20000</v>
      </c>
      <c r="J147" s="264">
        <v>13857.832163340674</v>
      </c>
      <c r="K147" s="264">
        <v>2092.9795151881017</v>
      </c>
      <c r="L147" s="264">
        <v>33835.487911419361</v>
      </c>
      <c r="M147" s="264">
        <v>2238.5240659999999</v>
      </c>
      <c r="N147" s="264">
        <v>12485.957419354838</v>
      </c>
      <c r="O147" s="264">
        <v>64510.78</v>
      </c>
      <c r="P147" s="264">
        <f t="shared" si="22"/>
        <v>64510.78</v>
      </c>
      <c r="Q147" s="266">
        <f t="shared" si="16"/>
        <v>-35510.78</v>
      </c>
      <c r="T147" s="264">
        <f t="shared" si="17"/>
        <v>13857.832163340674</v>
      </c>
      <c r="U147" s="264">
        <f t="shared" si="18"/>
        <v>2092.9795151881017</v>
      </c>
      <c r="V147" s="264">
        <f t="shared" si="19"/>
        <v>33835.487911419361</v>
      </c>
      <c r="W147" s="264">
        <f t="shared" si="20"/>
        <v>2238.5240659999999</v>
      </c>
      <c r="X147" s="264">
        <f t="shared" si="21"/>
        <v>12485.957419354838</v>
      </c>
    </row>
    <row r="148" spans="1:24" ht="12.75" customHeight="1" x14ac:dyDescent="0.25">
      <c r="B148" s="227"/>
      <c r="C148" s="160"/>
      <c r="D148" s="160"/>
      <c r="P148" s="264">
        <f t="shared" si="22"/>
        <v>0</v>
      </c>
      <c r="Q148" s="266">
        <f t="shared" si="16"/>
        <v>0</v>
      </c>
      <c r="T148" s="264">
        <f t="shared" si="17"/>
        <v>0</v>
      </c>
      <c r="U148" s="264">
        <f t="shared" si="18"/>
        <v>0</v>
      </c>
      <c r="V148" s="264">
        <f t="shared" si="19"/>
        <v>0</v>
      </c>
      <c r="W148" s="264">
        <f t="shared" si="20"/>
        <v>0</v>
      </c>
      <c r="X148" s="264">
        <f t="shared" si="21"/>
        <v>0</v>
      </c>
    </row>
    <row r="149" spans="1:24" ht="12.75" customHeight="1" x14ac:dyDescent="0.25">
      <c r="B149" s="227"/>
      <c r="C149" s="160"/>
      <c r="D149" s="160"/>
      <c r="P149" s="264">
        <f t="shared" si="22"/>
        <v>0</v>
      </c>
      <c r="Q149" s="266">
        <f t="shared" si="16"/>
        <v>0</v>
      </c>
      <c r="T149" s="264">
        <f t="shared" si="17"/>
        <v>0</v>
      </c>
      <c r="U149" s="264">
        <f t="shared" si="18"/>
        <v>0</v>
      </c>
      <c r="V149" s="264">
        <f t="shared" si="19"/>
        <v>0</v>
      </c>
      <c r="W149" s="264">
        <f t="shared" si="20"/>
        <v>0</v>
      </c>
      <c r="X149" s="264">
        <f t="shared" si="21"/>
        <v>0</v>
      </c>
    </row>
    <row r="150" spans="1:24" ht="12.75" customHeight="1" x14ac:dyDescent="0.25">
      <c r="B150" s="227"/>
      <c r="C150" s="160"/>
      <c r="D150" s="160"/>
      <c r="P150" s="264">
        <f t="shared" si="22"/>
        <v>0</v>
      </c>
      <c r="Q150" s="266">
        <f t="shared" si="16"/>
        <v>0</v>
      </c>
      <c r="T150" s="264">
        <f t="shared" si="17"/>
        <v>0</v>
      </c>
      <c r="U150" s="264">
        <f t="shared" si="18"/>
        <v>0</v>
      </c>
      <c r="V150" s="264">
        <f t="shared" si="19"/>
        <v>0</v>
      </c>
      <c r="W150" s="264">
        <f t="shared" si="20"/>
        <v>0</v>
      </c>
      <c r="X150" s="264">
        <f t="shared" si="21"/>
        <v>0</v>
      </c>
    </row>
    <row r="151" spans="1:24" ht="12.75" customHeight="1" x14ac:dyDescent="0.25">
      <c r="B151" s="227"/>
      <c r="C151" s="160"/>
      <c r="D151" s="160"/>
      <c r="P151" s="264">
        <f t="shared" si="22"/>
        <v>0</v>
      </c>
      <c r="Q151" s="266">
        <f t="shared" si="16"/>
        <v>0</v>
      </c>
      <c r="T151" s="264">
        <f t="shared" si="17"/>
        <v>0</v>
      </c>
      <c r="U151" s="264">
        <f t="shared" si="18"/>
        <v>0</v>
      </c>
      <c r="V151" s="264">
        <f t="shared" si="19"/>
        <v>0</v>
      </c>
      <c r="W151" s="264">
        <f t="shared" si="20"/>
        <v>0</v>
      </c>
      <c r="X151" s="264">
        <f t="shared" si="21"/>
        <v>0</v>
      </c>
    </row>
    <row r="152" spans="1:24" ht="12.75" customHeight="1" x14ac:dyDescent="0.25">
      <c r="B152" s="227"/>
      <c r="C152" s="160"/>
      <c r="D152" s="160"/>
      <c r="P152" s="264">
        <f t="shared" si="22"/>
        <v>0</v>
      </c>
      <c r="Q152" s="266">
        <f t="shared" si="16"/>
        <v>0</v>
      </c>
      <c r="T152" s="264">
        <f t="shared" si="17"/>
        <v>0</v>
      </c>
      <c r="U152" s="264">
        <f t="shared" si="18"/>
        <v>0</v>
      </c>
      <c r="V152" s="264">
        <f t="shared" si="19"/>
        <v>0</v>
      </c>
      <c r="W152" s="264">
        <f t="shared" si="20"/>
        <v>0</v>
      </c>
      <c r="X152" s="264">
        <f t="shared" si="21"/>
        <v>0</v>
      </c>
    </row>
    <row r="153" spans="1:24" ht="12.75" customHeight="1" x14ac:dyDescent="0.25">
      <c r="B153" s="227"/>
      <c r="C153" s="160"/>
      <c r="D153" s="160"/>
      <c r="P153" s="264">
        <f t="shared" si="22"/>
        <v>0</v>
      </c>
      <c r="Q153" s="266">
        <f t="shared" si="16"/>
        <v>0</v>
      </c>
      <c r="T153" s="264">
        <f t="shared" si="17"/>
        <v>0</v>
      </c>
      <c r="U153" s="264">
        <f t="shared" si="18"/>
        <v>0</v>
      </c>
      <c r="V153" s="264">
        <f t="shared" si="19"/>
        <v>0</v>
      </c>
      <c r="W153" s="264">
        <f t="shared" si="20"/>
        <v>0</v>
      </c>
      <c r="X153" s="264">
        <f t="shared" si="21"/>
        <v>0</v>
      </c>
    </row>
    <row r="154" spans="1:24" ht="12.75" customHeight="1" x14ac:dyDescent="0.25">
      <c r="B154" s="227"/>
      <c r="C154" s="160"/>
      <c r="D154" s="160"/>
      <c r="P154" s="264">
        <f t="shared" si="22"/>
        <v>0</v>
      </c>
      <c r="Q154" s="266">
        <f t="shared" si="16"/>
        <v>0</v>
      </c>
      <c r="T154" s="264">
        <f t="shared" si="17"/>
        <v>0</v>
      </c>
      <c r="U154" s="264">
        <f t="shared" si="18"/>
        <v>0</v>
      </c>
      <c r="V154" s="264">
        <f t="shared" si="19"/>
        <v>0</v>
      </c>
      <c r="W154" s="264">
        <f t="shared" si="20"/>
        <v>0</v>
      </c>
      <c r="X154" s="264">
        <f t="shared" si="21"/>
        <v>0</v>
      </c>
    </row>
    <row r="155" spans="1:24" ht="12.75" customHeight="1" x14ac:dyDescent="0.25">
      <c r="A155" s="2"/>
      <c r="B155" s="125"/>
      <c r="C155" s="84"/>
      <c r="D155" s="85">
        <v>0</v>
      </c>
      <c r="P155" s="264">
        <f t="shared" si="22"/>
        <v>0</v>
      </c>
      <c r="Q155" s="266">
        <f t="shared" si="16"/>
        <v>0</v>
      </c>
      <c r="T155" s="264">
        <f t="shared" si="17"/>
        <v>0</v>
      </c>
      <c r="U155" s="264">
        <f t="shared" si="18"/>
        <v>0</v>
      </c>
      <c r="V155" s="264">
        <f t="shared" si="19"/>
        <v>0</v>
      </c>
      <c r="W155" s="264">
        <f t="shared" si="20"/>
        <v>0</v>
      </c>
      <c r="X155" s="264">
        <f t="shared" si="21"/>
        <v>0</v>
      </c>
    </row>
    <row r="156" spans="1:24" ht="12.75" customHeight="1" x14ac:dyDescent="0.25">
      <c r="A156" s="2" t="s">
        <v>431</v>
      </c>
      <c r="B156" s="227" t="s">
        <v>432</v>
      </c>
      <c r="C156" s="84" t="s">
        <v>148</v>
      </c>
      <c r="D156" s="85">
        <v>1</v>
      </c>
      <c r="E156" s="143">
        <f>H156</f>
        <v>20000</v>
      </c>
      <c r="F156" s="144">
        <v>27000</v>
      </c>
      <c r="H156" s="146">
        <v>20000</v>
      </c>
      <c r="J156" s="264">
        <v>9605.9178626071316</v>
      </c>
      <c r="K156" s="264">
        <v>1450.8033488962055</v>
      </c>
      <c r="L156" s="264">
        <v>23453.951086096778</v>
      </c>
      <c r="M156" s="264">
        <v>1551.6913510000002</v>
      </c>
      <c r="N156" s="264">
        <v>8654.9670967741931</v>
      </c>
      <c r="O156" s="264">
        <v>44717.33</v>
      </c>
      <c r="P156" s="264">
        <f t="shared" si="22"/>
        <v>44717.33</v>
      </c>
      <c r="Q156" s="266">
        <f t="shared" si="16"/>
        <v>-17717.330000000002</v>
      </c>
      <c r="T156" s="264">
        <f t="shared" si="17"/>
        <v>9605.9178626071316</v>
      </c>
      <c r="U156" s="264">
        <f t="shared" si="18"/>
        <v>1450.8033488962055</v>
      </c>
      <c r="V156" s="264">
        <f t="shared" si="19"/>
        <v>23453.951086096778</v>
      </c>
      <c r="W156" s="264">
        <f t="shared" si="20"/>
        <v>1551.6913510000002</v>
      </c>
      <c r="X156" s="264">
        <f t="shared" si="21"/>
        <v>8654.9670967741931</v>
      </c>
    </row>
    <row r="157" spans="1:24" ht="12.75" customHeight="1" x14ac:dyDescent="0.25">
      <c r="B157" s="227"/>
      <c r="C157" s="160"/>
      <c r="D157" s="160"/>
      <c r="P157" s="264">
        <f t="shared" si="22"/>
        <v>0</v>
      </c>
      <c r="Q157" s="266">
        <f t="shared" si="16"/>
        <v>0</v>
      </c>
      <c r="T157" s="264">
        <f t="shared" si="17"/>
        <v>0</v>
      </c>
      <c r="U157" s="264">
        <f t="shared" si="18"/>
        <v>0</v>
      </c>
      <c r="V157" s="264">
        <f t="shared" si="19"/>
        <v>0</v>
      </c>
      <c r="W157" s="264">
        <f t="shared" si="20"/>
        <v>0</v>
      </c>
      <c r="X157" s="264">
        <f t="shared" si="21"/>
        <v>0</v>
      </c>
    </row>
    <row r="158" spans="1:24" ht="12.75" customHeight="1" x14ac:dyDescent="0.25">
      <c r="B158" s="227"/>
      <c r="C158" s="160"/>
      <c r="D158" s="160"/>
      <c r="P158" s="264">
        <f t="shared" si="22"/>
        <v>0</v>
      </c>
      <c r="Q158" s="266">
        <f t="shared" si="16"/>
        <v>0</v>
      </c>
      <c r="T158" s="264">
        <f t="shared" si="17"/>
        <v>0</v>
      </c>
      <c r="U158" s="264">
        <f t="shared" si="18"/>
        <v>0</v>
      </c>
      <c r="V158" s="264">
        <f t="shared" si="19"/>
        <v>0</v>
      </c>
      <c r="W158" s="264">
        <f t="shared" si="20"/>
        <v>0</v>
      </c>
      <c r="X158" s="264">
        <f t="shared" si="21"/>
        <v>0</v>
      </c>
    </row>
    <row r="159" spans="1:24" ht="12.75" customHeight="1" x14ac:dyDescent="0.25">
      <c r="B159" s="227"/>
      <c r="C159" s="160"/>
      <c r="D159" s="160"/>
      <c r="P159" s="264">
        <f t="shared" si="22"/>
        <v>0</v>
      </c>
      <c r="Q159" s="266">
        <f t="shared" si="16"/>
        <v>0</v>
      </c>
      <c r="T159" s="264">
        <f t="shared" si="17"/>
        <v>0</v>
      </c>
      <c r="U159" s="264">
        <f t="shared" si="18"/>
        <v>0</v>
      </c>
      <c r="V159" s="264">
        <f t="shared" si="19"/>
        <v>0</v>
      </c>
      <c r="W159" s="264">
        <f t="shared" si="20"/>
        <v>0</v>
      </c>
      <c r="X159" s="264">
        <f t="shared" si="21"/>
        <v>0</v>
      </c>
    </row>
    <row r="160" spans="1:24" ht="12.5" x14ac:dyDescent="0.25">
      <c r="B160" s="227"/>
      <c r="C160" s="160"/>
      <c r="D160" s="160"/>
      <c r="P160" s="264">
        <f t="shared" si="22"/>
        <v>0</v>
      </c>
      <c r="Q160" s="266">
        <f t="shared" si="16"/>
        <v>0</v>
      </c>
      <c r="T160" s="264">
        <f t="shared" si="17"/>
        <v>0</v>
      </c>
      <c r="U160" s="264">
        <f t="shared" si="18"/>
        <v>0</v>
      </c>
      <c r="V160" s="264">
        <f t="shared" si="19"/>
        <v>0</v>
      </c>
      <c r="W160" s="264">
        <f t="shared" si="20"/>
        <v>0</v>
      </c>
      <c r="X160" s="264">
        <f t="shared" si="21"/>
        <v>0</v>
      </c>
    </row>
    <row r="161" spans="1:24" ht="12.5" x14ac:dyDescent="0.25">
      <c r="B161" s="227"/>
      <c r="C161" s="160"/>
      <c r="D161" s="160"/>
      <c r="P161" s="264">
        <f t="shared" si="22"/>
        <v>0</v>
      </c>
      <c r="Q161" s="266">
        <f t="shared" si="16"/>
        <v>0</v>
      </c>
      <c r="T161" s="264">
        <f t="shared" si="17"/>
        <v>0</v>
      </c>
      <c r="U161" s="264">
        <f t="shared" si="18"/>
        <v>0</v>
      </c>
      <c r="V161" s="264">
        <f t="shared" si="19"/>
        <v>0</v>
      </c>
      <c r="W161" s="264">
        <f t="shared" si="20"/>
        <v>0</v>
      </c>
      <c r="X161" s="264">
        <f t="shared" si="21"/>
        <v>0</v>
      </c>
    </row>
    <row r="162" spans="1:24" ht="12.5" x14ac:dyDescent="0.25">
      <c r="B162" s="125"/>
      <c r="C162" s="160"/>
      <c r="D162" s="160"/>
      <c r="P162" s="264">
        <f t="shared" si="22"/>
        <v>0</v>
      </c>
      <c r="Q162" s="266">
        <f t="shared" si="16"/>
        <v>0</v>
      </c>
      <c r="T162" s="264">
        <f t="shared" si="17"/>
        <v>0</v>
      </c>
      <c r="U162" s="264">
        <f t="shared" si="18"/>
        <v>0</v>
      </c>
      <c r="V162" s="264">
        <f t="shared" si="19"/>
        <v>0</v>
      </c>
      <c r="W162" s="264">
        <f t="shared" si="20"/>
        <v>0</v>
      </c>
      <c r="X162" s="264">
        <f t="shared" si="21"/>
        <v>0</v>
      </c>
    </row>
    <row r="163" spans="1:24" ht="12.75" customHeight="1" x14ac:dyDescent="0.25">
      <c r="A163" s="2" t="s">
        <v>433</v>
      </c>
      <c r="B163" s="227" t="s">
        <v>434</v>
      </c>
      <c r="C163" s="84" t="s">
        <v>148</v>
      </c>
      <c r="D163" s="85">
        <v>1</v>
      </c>
      <c r="E163" s="143">
        <f>H163</f>
        <v>20000</v>
      </c>
      <c r="F163" s="144">
        <v>27000</v>
      </c>
      <c r="H163" s="146">
        <v>20000</v>
      </c>
      <c r="J163" s="264">
        <v>13857.832163340674</v>
      </c>
      <c r="K163" s="264">
        <v>2092.9795151881017</v>
      </c>
      <c r="L163" s="264">
        <v>33835.487911419361</v>
      </c>
      <c r="M163" s="264">
        <v>2238.5240659999999</v>
      </c>
      <c r="N163" s="264">
        <v>12485.957419354838</v>
      </c>
      <c r="O163" s="264">
        <v>64510.78</v>
      </c>
      <c r="P163" s="264">
        <f t="shared" si="22"/>
        <v>64510.78</v>
      </c>
      <c r="Q163" s="266">
        <f t="shared" si="16"/>
        <v>-37510.78</v>
      </c>
      <c r="T163" s="264">
        <f t="shared" si="17"/>
        <v>13857.832163340674</v>
      </c>
      <c r="U163" s="264">
        <f t="shared" si="18"/>
        <v>2092.9795151881017</v>
      </c>
      <c r="V163" s="264">
        <f t="shared" si="19"/>
        <v>33835.487911419361</v>
      </c>
      <c r="W163" s="264">
        <f t="shared" si="20"/>
        <v>2238.5240659999999</v>
      </c>
      <c r="X163" s="264">
        <f t="shared" si="21"/>
        <v>12485.957419354838</v>
      </c>
    </row>
    <row r="164" spans="1:24" ht="12.75" customHeight="1" x14ac:dyDescent="0.25">
      <c r="B164" s="227"/>
      <c r="C164" s="160"/>
      <c r="D164" s="160"/>
      <c r="P164" s="264">
        <f t="shared" si="22"/>
        <v>0</v>
      </c>
      <c r="Q164" s="266">
        <f t="shared" si="16"/>
        <v>0</v>
      </c>
      <c r="T164" s="264">
        <f t="shared" si="17"/>
        <v>0</v>
      </c>
      <c r="U164" s="264">
        <f t="shared" si="18"/>
        <v>0</v>
      </c>
      <c r="V164" s="264">
        <f t="shared" si="19"/>
        <v>0</v>
      </c>
      <c r="W164" s="264">
        <f t="shared" si="20"/>
        <v>0</v>
      </c>
      <c r="X164" s="264">
        <f t="shared" si="21"/>
        <v>0</v>
      </c>
    </row>
    <row r="165" spans="1:24" ht="12.75" customHeight="1" x14ac:dyDescent="0.25">
      <c r="B165" s="227"/>
      <c r="C165" s="160"/>
      <c r="D165" s="160"/>
      <c r="P165" s="264">
        <f t="shared" si="22"/>
        <v>0</v>
      </c>
      <c r="Q165" s="266">
        <f t="shared" si="16"/>
        <v>0</v>
      </c>
      <c r="T165" s="264">
        <f t="shared" si="17"/>
        <v>0</v>
      </c>
      <c r="U165" s="264">
        <f t="shared" si="18"/>
        <v>0</v>
      </c>
      <c r="V165" s="264">
        <f t="shared" si="19"/>
        <v>0</v>
      </c>
      <c r="W165" s="264">
        <f t="shared" si="20"/>
        <v>0</v>
      </c>
      <c r="X165" s="264">
        <f t="shared" si="21"/>
        <v>0</v>
      </c>
    </row>
    <row r="166" spans="1:24" ht="12.75" customHeight="1" x14ac:dyDescent="0.25">
      <c r="B166" s="227"/>
      <c r="C166" s="160"/>
      <c r="D166" s="160"/>
      <c r="P166" s="264">
        <f t="shared" si="22"/>
        <v>0</v>
      </c>
      <c r="Q166" s="266">
        <f t="shared" si="16"/>
        <v>0</v>
      </c>
      <c r="T166" s="264">
        <f t="shared" si="17"/>
        <v>0</v>
      </c>
      <c r="U166" s="264">
        <f t="shared" si="18"/>
        <v>0</v>
      </c>
      <c r="V166" s="264">
        <f t="shared" si="19"/>
        <v>0</v>
      </c>
      <c r="W166" s="264">
        <f t="shared" si="20"/>
        <v>0</v>
      </c>
      <c r="X166" s="264">
        <f t="shared" si="21"/>
        <v>0</v>
      </c>
    </row>
    <row r="167" spans="1:24" ht="12.75" customHeight="1" x14ac:dyDescent="0.25">
      <c r="B167" s="227"/>
      <c r="C167" s="160"/>
      <c r="D167" s="160"/>
      <c r="P167" s="264">
        <f t="shared" si="22"/>
        <v>0</v>
      </c>
      <c r="Q167" s="266">
        <f t="shared" si="16"/>
        <v>0</v>
      </c>
      <c r="T167" s="264">
        <f t="shared" si="17"/>
        <v>0</v>
      </c>
      <c r="U167" s="264">
        <f t="shared" si="18"/>
        <v>0</v>
      </c>
      <c r="V167" s="264">
        <f t="shared" si="19"/>
        <v>0</v>
      </c>
      <c r="W167" s="264">
        <f t="shared" si="20"/>
        <v>0</v>
      </c>
      <c r="X167" s="264">
        <f t="shared" si="21"/>
        <v>0</v>
      </c>
    </row>
    <row r="168" spans="1:24" ht="12.75" customHeight="1" x14ac:dyDescent="0.25">
      <c r="B168" s="227"/>
      <c r="C168" s="160"/>
      <c r="D168" s="160"/>
      <c r="P168" s="264">
        <f t="shared" si="22"/>
        <v>0</v>
      </c>
      <c r="Q168" s="266">
        <f t="shared" si="16"/>
        <v>0</v>
      </c>
      <c r="T168" s="264">
        <f t="shared" si="17"/>
        <v>0</v>
      </c>
      <c r="U168" s="264">
        <f t="shared" si="18"/>
        <v>0</v>
      </c>
      <c r="V168" s="264">
        <f t="shared" si="19"/>
        <v>0</v>
      </c>
      <c r="W168" s="264">
        <f t="shared" si="20"/>
        <v>0</v>
      </c>
      <c r="X168" s="264">
        <f t="shared" si="21"/>
        <v>0</v>
      </c>
    </row>
    <row r="169" spans="1:24" ht="12.75" customHeight="1" x14ac:dyDescent="0.25">
      <c r="B169" s="227"/>
      <c r="C169" s="160"/>
      <c r="D169" s="160"/>
      <c r="P169" s="264">
        <f t="shared" si="22"/>
        <v>0</v>
      </c>
      <c r="Q169" s="266">
        <f t="shared" si="16"/>
        <v>0</v>
      </c>
      <c r="T169" s="264">
        <f t="shared" si="17"/>
        <v>0</v>
      </c>
      <c r="U169" s="264">
        <f t="shared" si="18"/>
        <v>0</v>
      </c>
      <c r="V169" s="264">
        <f t="shared" si="19"/>
        <v>0</v>
      </c>
      <c r="W169" s="264">
        <f t="shared" si="20"/>
        <v>0</v>
      </c>
      <c r="X169" s="264">
        <f t="shared" si="21"/>
        <v>0</v>
      </c>
    </row>
    <row r="170" spans="1:24" ht="12.75" customHeight="1" x14ac:dyDescent="0.25">
      <c r="B170" s="227"/>
      <c r="C170" s="160"/>
      <c r="D170" s="160"/>
      <c r="P170" s="264">
        <f t="shared" si="22"/>
        <v>0</v>
      </c>
      <c r="Q170" s="266">
        <f t="shared" si="16"/>
        <v>0</v>
      </c>
      <c r="T170" s="264">
        <f t="shared" si="17"/>
        <v>0</v>
      </c>
      <c r="U170" s="264">
        <f t="shared" si="18"/>
        <v>0</v>
      </c>
      <c r="V170" s="264">
        <f t="shared" si="19"/>
        <v>0</v>
      </c>
      <c r="W170" s="264">
        <f t="shared" si="20"/>
        <v>0</v>
      </c>
      <c r="X170" s="264">
        <f t="shared" si="21"/>
        <v>0</v>
      </c>
    </row>
    <row r="171" spans="1:24" ht="81" x14ac:dyDescent="0.25">
      <c r="A171" s="2" t="s">
        <v>435</v>
      </c>
      <c r="B171" s="91" t="s">
        <v>434</v>
      </c>
      <c r="C171" s="84" t="s">
        <v>148</v>
      </c>
      <c r="D171" s="85">
        <v>1</v>
      </c>
      <c r="E171" s="143">
        <f>H171</f>
        <v>20000</v>
      </c>
      <c r="F171" s="144">
        <v>27000</v>
      </c>
      <c r="H171" s="146">
        <v>20000</v>
      </c>
      <c r="J171" s="264">
        <v>13857.832163340674</v>
      </c>
      <c r="K171" s="264">
        <v>2092.9795151881017</v>
      </c>
      <c r="L171" s="264">
        <v>33835.487911419361</v>
      </c>
      <c r="M171" s="264">
        <v>2238.5240659999999</v>
      </c>
      <c r="N171" s="264">
        <v>12485.957419354838</v>
      </c>
      <c r="O171" s="264">
        <v>64510.78</v>
      </c>
      <c r="P171" s="264">
        <f t="shared" si="22"/>
        <v>64510.78</v>
      </c>
      <c r="Q171" s="266">
        <f t="shared" si="16"/>
        <v>-37510.78</v>
      </c>
      <c r="T171" s="264">
        <f t="shared" si="17"/>
        <v>13857.832163340674</v>
      </c>
      <c r="U171" s="264">
        <f t="shared" si="18"/>
        <v>2092.9795151881017</v>
      </c>
      <c r="V171" s="264">
        <f t="shared" si="19"/>
        <v>33835.487911419361</v>
      </c>
      <c r="W171" s="264">
        <f t="shared" si="20"/>
        <v>2238.5240659999999</v>
      </c>
      <c r="X171" s="264">
        <f t="shared" si="21"/>
        <v>12485.957419354838</v>
      </c>
    </row>
    <row r="172" spans="1:24" ht="12.75" customHeight="1" x14ac:dyDescent="0.25">
      <c r="B172" s="91"/>
      <c r="C172" s="160"/>
      <c r="D172" s="160"/>
      <c r="P172" s="264">
        <f t="shared" si="22"/>
        <v>0</v>
      </c>
      <c r="Q172" s="266">
        <f t="shared" si="16"/>
        <v>0</v>
      </c>
      <c r="T172" s="264">
        <f t="shared" si="17"/>
        <v>0</v>
      </c>
      <c r="U172" s="264">
        <f t="shared" si="18"/>
        <v>0</v>
      </c>
      <c r="V172" s="264">
        <f t="shared" si="19"/>
        <v>0</v>
      </c>
      <c r="W172" s="264">
        <f t="shared" si="20"/>
        <v>0</v>
      </c>
      <c r="X172" s="264">
        <f t="shared" si="21"/>
        <v>0</v>
      </c>
    </row>
    <row r="173" spans="1:24" ht="63" x14ac:dyDescent="0.25">
      <c r="A173" s="2" t="s">
        <v>436</v>
      </c>
      <c r="B173" s="91" t="s">
        <v>437</v>
      </c>
      <c r="C173" s="84" t="s">
        <v>148</v>
      </c>
      <c r="D173" s="85">
        <v>1</v>
      </c>
      <c r="E173" s="143">
        <f>H173</f>
        <v>20000</v>
      </c>
      <c r="F173" s="144">
        <v>27000</v>
      </c>
      <c r="H173" s="146">
        <v>20000</v>
      </c>
      <c r="J173" s="264">
        <v>9605.9178626071316</v>
      </c>
      <c r="K173" s="264">
        <v>1450.8033488962055</v>
      </c>
      <c r="L173" s="264">
        <v>23453.951086096778</v>
      </c>
      <c r="M173" s="264">
        <v>1551.6913510000002</v>
      </c>
      <c r="N173" s="264">
        <v>8654.9670967741931</v>
      </c>
      <c r="O173" s="264">
        <v>44717.33</v>
      </c>
      <c r="P173" s="264">
        <f t="shared" si="22"/>
        <v>44717.33</v>
      </c>
      <c r="Q173" s="266">
        <f t="shared" si="16"/>
        <v>-17717.330000000002</v>
      </c>
      <c r="T173" s="264">
        <f t="shared" si="17"/>
        <v>9605.9178626071316</v>
      </c>
      <c r="U173" s="264">
        <f t="shared" si="18"/>
        <v>1450.8033488962055</v>
      </c>
      <c r="V173" s="264">
        <f t="shared" si="19"/>
        <v>23453.951086096778</v>
      </c>
      <c r="W173" s="264">
        <f t="shared" si="20"/>
        <v>1551.6913510000002</v>
      </c>
      <c r="X173" s="264">
        <f t="shared" si="21"/>
        <v>8654.9670967741931</v>
      </c>
    </row>
    <row r="174" spans="1:24" ht="12.75" customHeight="1" x14ac:dyDescent="0.25">
      <c r="B174" s="91"/>
      <c r="C174" s="160"/>
      <c r="D174" s="160"/>
      <c r="P174" s="264">
        <f t="shared" si="22"/>
        <v>0</v>
      </c>
      <c r="Q174" s="266">
        <f t="shared" si="16"/>
        <v>0</v>
      </c>
      <c r="T174" s="264">
        <f t="shared" si="17"/>
        <v>0</v>
      </c>
      <c r="U174" s="264">
        <f t="shared" si="18"/>
        <v>0</v>
      </c>
      <c r="V174" s="264">
        <f t="shared" si="19"/>
        <v>0</v>
      </c>
      <c r="W174" s="264">
        <f t="shared" si="20"/>
        <v>0</v>
      </c>
      <c r="X174" s="264">
        <f t="shared" si="21"/>
        <v>0</v>
      </c>
    </row>
    <row r="175" spans="1:24" ht="36" x14ac:dyDescent="0.25">
      <c r="A175" s="2" t="s">
        <v>205</v>
      </c>
      <c r="B175" s="91" t="s">
        <v>438</v>
      </c>
      <c r="C175" s="84" t="s">
        <v>130</v>
      </c>
      <c r="D175" s="85">
        <v>244</v>
      </c>
      <c r="E175" s="143">
        <f>H175</f>
        <v>1700</v>
      </c>
      <c r="F175" s="144">
        <f>E175*D175</f>
        <v>414800</v>
      </c>
      <c r="H175" s="146">
        <v>1700</v>
      </c>
      <c r="J175" s="264">
        <v>619.0515868559512</v>
      </c>
      <c r="K175" s="264">
        <v>93.496751502137656</v>
      </c>
      <c r="L175" s="264">
        <v>1511.4855077419356</v>
      </c>
      <c r="M175" s="264">
        <v>99.998460000000009</v>
      </c>
      <c r="N175" s="264">
        <v>557.76774193548385</v>
      </c>
      <c r="O175" s="264">
        <v>2881.8</v>
      </c>
      <c r="P175" s="264">
        <f t="shared" si="22"/>
        <v>703159.20000000007</v>
      </c>
      <c r="Q175" s="266">
        <f t="shared" si="16"/>
        <v>-288359.20000000007</v>
      </c>
      <c r="T175" s="264">
        <f t="shared" si="17"/>
        <v>151048.58719285208</v>
      </c>
      <c r="U175" s="264">
        <f t="shared" si="18"/>
        <v>22813.207366521587</v>
      </c>
      <c r="V175" s="264">
        <f t="shared" si="19"/>
        <v>368802.46388903231</v>
      </c>
      <c r="W175" s="264">
        <f t="shared" si="20"/>
        <v>24399.624240000001</v>
      </c>
      <c r="X175" s="264">
        <f t="shared" si="21"/>
        <v>136095.32903225807</v>
      </c>
    </row>
    <row r="176" spans="1:24" ht="12.75" customHeight="1" thickBot="1" x14ac:dyDescent="0.3">
      <c r="B176" s="91"/>
      <c r="P176" s="264">
        <f t="shared" si="22"/>
        <v>0</v>
      </c>
      <c r="Q176" s="266">
        <f t="shared" si="16"/>
        <v>0</v>
      </c>
      <c r="T176" s="264">
        <f t="shared" si="17"/>
        <v>0</v>
      </c>
      <c r="U176" s="264">
        <f t="shared" si="18"/>
        <v>0</v>
      </c>
      <c r="V176" s="264">
        <f t="shared" si="19"/>
        <v>0</v>
      </c>
      <c r="W176" s="264">
        <f t="shared" si="20"/>
        <v>0</v>
      </c>
      <c r="X176" s="264">
        <f t="shared" si="21"/>
        <v>0</v>
      </c>
    </row>
    <row r="177" spans="1:24" ht="12.75" customHeight="1" thickBot="1" x14ac:dyDescent="0.3">
      <c r="A177" s="10" t="s">
        <v>145</v>
      </c>
      <c r="B177" s="11" t="s">
        <v>439</v>
      </c>
      <c r="C177" s="12"/>
      <c r="D177" s="13"/>
      <c r="E177" s="167"/>
      <c r="F177" s="168">
        <f>F175+F173+F171+F163+F156+F147+F138+F130+F120+F113+F104+F97+F89+F82+F75+F70</f>
        <v>927782</v>
      </c>
      <c r="P177" s="264">
        <f t="shared" si="22"/>
        <v>0</v>
      </c>
      <c r="T177" s="264">
        <f t="shared" si="17"/>
        <v>0</v>
      </c>
      <c r="U177" s="264">
        <f t="shared" si="18"/>
        <v>0</v>
      </c>
      <c r="V177" s="264">
        <f t="shared" si="19"/>
        <v>0</v>
      </c>
      <c r="W177" s="264">
        <f t="shared" si="20"/>
        <v>0</v>
      </c>
      <c r="X177" s="264">
        <f t="shared" si="21"/>
        <v>0</v>
      </c>
    </row>
    <row r="178" spans="1:24" ht="12.75" customHeight="1" thickBot="1" x14ac:dyDescent="0.3">
      <c r="A178" s="27"/>
      <c r="B178" s="28"/>
      <c r="C178" s="29"/>
      <c r="D178" s="30"/>
      <c r="E178" s="169"/>
      <c r="F178" s="154"/>
      <c r="P178" s="264">
        <f t="shared" si="22"/>
        <v>0</v>
      </c>
      <c r="Q178" s="266">
        <f t="shared" si="16"/>
        <v>0</v>
      </c>
      <c r="T178" s="264">
        <f t="shared" si="17"/>
        <v>0</v>
      </c>
      <c r="U178" s="264">
        <f t="shared" si="18"/>
        <v>0</v>
      </c>
      <c r="V178" s="264">
        <f t="shared" si="19"/>
        <v>0</v>
      </c>
      <c r="W178" s="264">
        <f t="shared" si="20"/>
        <v>0</v>
      </c>
      <c r="X178" s="264">
        <f t="shared" si="21"/>
        <v>0</v>
      </c>
    </row>
    <row r="179" spans="1:24" ht="14.5" thickBot="1" x14ac:dyDescent="0.3">
      <c r="A179" s="59" t="s">
        <v>185</v>
      </c>
      <c r="B179" s="60" t="s">
        <v>440</v>
      </c>
      <c r="C179" s="61"/>
      <c r="D179" s="62"/>
      <c r="E179" s="151"/>
      <c r="F179" s="152">
        <f>F177+F66</f>
        <v>1739521</v>
      </c>
      <c r="P179" s="264">
        <f t="shared" si="22"/>
        <v>0</v>
      </c>
      <c r="R179" s="266">
        <f>SUM(P37:P177)</f>
        <v>2381488.7374838712</v>
      </c>
      <c r="T179" s="264">
        <f t="shared" si="17"/>
        <v>0</v>
      </c>
      <c r="U179" s="264">
        <f t="shared" si="18"/>
        <v>0</v>
      </c>
      <c r="V179" s="264">
        <f t="shared" si="19"/>
        <v>0</v>
      </c>
      <c r="W179" s="264">
        <f t="shared" si="20"/>
        <v>0</v>
      </c>
      <c r="X179" s="264">
        <f t="shared" si="21"/>
        <v>0</v>
      </c>
    </row>
    <row r="180" spans="1:24" ht="14.5" thickBot="1" x14ac:dyDescent="0.3">
      <c r="A180" s="55"/>
      <c r="B180" s="56"/>
      <c r="C180" s="57"/>
      <c r="D180" s="58"/>
      <c r="E180" s="170"/>
      <c r="F180" s="170"/>
      <c r="P180" s="264">
        <f t="shared" si="22"/>
        <v>0</v>
      </c>
      <c r="Q180" s="266">
        <f t="shared" si="16"/>
        <v>0</v>
      </c>
      <c r="T180" s="264">
        <f t="shared" si="17"/>
        <v>0</v>
      </c>
      <c r="U180" s="264">
        <f t="shared" si="18"/>
        <v>0</v>
      </c>
      <c r="V180" s="264">
        <f t="shared" si="19"/>
        <v>0</v>
      </c>
      <c r="W180" s="264">
        <f t="shared" si="20"/>
        <v>0</v>
      </c>
      <c r="X180" s="264">
        <f t="shared" si="21"/>
        <v>0</v>
      </c>
    </row>
    <row r="181" spans="1:24" ht="14.5" thickBot="1" x14ac:dyDescent="0.3">
      <c r="A181" s="210" t="s">
        <v>441</v>
      </c>
      <c r="B181" s="211"/>
      <c r="C181" s="211"/>
      <c r="D181" s="211"/>
      <c r="E181" s="211"/>
      <c r="F181" s="212"/>
      <c r="P181" s="264">
        <f t="shared" si="22"/>
        <v>0</v>
      </c>
      <c r="Q181" s="266">
        <f t="shared" si="16"/>
        <v>0</v>
      </c>
      <c r="T181" s="264">
        <f t="shared" si="17"/>
        <v>0</v>
      </c>
      <c r="U181" s="264">
        <f t="shared" si="18"/>
        <v>0</v>
      </c>
      <c r="V181" s="264">
        <f t="shared" si="19"/>
        <v>0</v>
      </c>
      <c r="W181" s="264">
        <f t="shared" si="20"/>
        <v>0</v>
      </c>
      <c r="X181" s="264">
        <f t="shared" si="21"/>
        <v>0</v>
      </c>
    </row>
    <row r="182" spans="1:24" ht="14" x14ac:dyDescent="0.25">
      <c r="A182" s="126"/>
      <c r="B182" s="126"/>
      <c r="C182" s="126"/>
      <c r="D182" s="126"/>
      <c r="E182" s="126"/>
      <c r="F182" s="126"/>
      <c r="P182" s="264">
        <f t="shared" si="22"/>
        <v>0</v>
      </c>
      <c r="Q182" s="266">
        <f t="shared" si="16"/>
        <v>0</v>
      </c>
      <c r="T182" s="264">
        <f t="shared" si="17"/>
        <v>0</v>
      </c>
      <c r="U182" s="264">
        <f t="shared" si="18"/>
        <v>0</v>
      </c>
      <c r="V182" s="264">
        <f t="shared" si="19"/>
        <v>0</v>
      </c>
      <c r="W182" s="264">
        <f t="shared" si="20"/>
        <v>0</v>
      </c>
      <c r="X182" s="264">
        <f t="shared" si="21"/>
        <v>0</v>
      </c>
    </row>
    <row r="183" spans="1:24" ht="13.5" thickBot="1" x14ac:dyDescent="0.3">
      <c r="A183" s="230" t="s">
        <v>442</v>
      </c>
      <c r="B183" s="230"/>
      <c r="C183" s="230"/>
      <c r="D183" s="230"/>
      <c r="E183" s="230"/>
      <c r="F183" s="230"/>
      <c r="P183" s="264">
        <f t="shared" si="22"/>
        <v>0</v>
      </c>
      <c r="Q183" s="266">
        <f t="shared" si="16"/>
        <v>0</v>
      </c>
      <c r="T183" s="264">
        <f t="shared" si="17"/>
        <v>0</v>
      </c>
      <c r="U183" s="264">
        <f t="shared" si="18"/>
        <v>0</v>
      </c>
      <c r="V183" s="264">
        <f t="shared" si="19"/>
        <v>0</v>
      </c>
      <c r="W183" s="264">
        <f t="shared" si="20"/>
        <v>0</v>
      </c>
      <c r="X183" s="264">
        <f t="shared" si="21"/>
        <v>0</v>
      </c>
    </row>
    <row r="184" spans="1:24" ht="13.5" thickBot="1" x14ac:dyDescent="0.3">
      <c r="A184" s="216" t="s">
        <v>288</v>
      </c>
      <c r="B184" s="217"/>
      <c r="C184" s="217"/>
      <c r="D184" s="217"/>
      <c r="E184" s="217"/>
      <c r="F184" s="218"/>
      <c r="P184" s="264">
        <f t="shared" si="22"/>
        <v>0</v>
      </c>
      <c r="Q184" s="266">
        <f t="shared" si="16"/>
        <v>0</v>
      </c>
      <c r="T184" s="264">
        <f t="shared" si="17"/>
        <v>0</v>
      </c>
      <c r="U184" s="264">
        <f t="shared" si="18"/>
        <v>0</v>
      </c>
      <c r="V184" s="264">
        <f t="shared" si="19"/>
        <v>0</v>
      </c>
      <c r="W184" s="264">
        <f t="shared" si="20"/>
        <v>0</v>
      </c>
      <c r="X184" s="264">
        <f t="shared" si="21"/>
        <v>0</v>
      </c>
    </row>
    <row r="185" spans="1:24" ht="12.75" customHeight="1" x14ac:dyDescent="0.25">
      <c r="A185" s="5"/>
      <c r="B185" s="4"/>
      <c r="C185" s="6"/>
      <c r="D185" s="7"/>
      <c r="P185" s="264">
        <f t="shared" si="22"/>
        <v>0</v>
      </c>
      <c r="Q185" s="266">
        <f t="shared" si="16"/>
        <v>0</v>
      </c>
      <c r="T185" s="264">
        <f t="shared" si="17"/>
        <v>0</v>
      </c>
      <c r="U185" s="264">
        <f t="shared" si="18"/>
        <v>0</v>
      </c>
      <c r="V185" s="264">
        <f t="shared" si="19"/>
        <v>0</v>
      </c>
      <c r="W185" s="264">
        <f t="shared" si="20"/>
        <v>0</v>
      </c>
      <c r="X185" s="264">
        <f t="shared" si="21"/>
        <v>0</v>
      </c>
    </row>
    <row r="186" spans="1:24" ht="12.75" customHeight="1" x14ac:dyDescent="0.25">
      <c r="A186" s="2" t="s">
        <v>206</v>
      </c>
      <c r="B186" s="227" t="s">
        <v>443</v>
      </c>
      <c r="C186" s="84" t="s">
        <v>221</v>
      </c>
      <c r="D186" s="92">
        <v>75.599999999999994</v>
      </c>
      <c r="E186" s="143">
        <f>H186</f>
        <v>1645</v>
      </c>
      <c r="F186" s="144">
        <f>E186*D186</f>
        <v>124361.99999999999</v>
      </c>
      <c r="H186" s="146">
        <v>1645</v>
      </c>
      <c r="J186" s="264">
        <v>404.36197031921211</v>
      </c>
      <c r="K186" s="264">
        <v>61.071696541256813</v>
      </c>
      <c r="L186" s="264">
        <v>987.29616561290334</v>
      </c>
      <c r="M186" s="264">
        <v>65.31858600000001</v>
      </c>
      <c r="N186" s="264">
        <v>364.33161290322579</v>
      </c>
      <c r="O186" s="264">
        <v>1882.38</v>
      </c>
      <c r="P186" s="264">
        <f t="shared" si="22"/>
        <v>142307.92799999999</v>
      </c>
      <c r="Q186" s="266">
        <f t="shared" si="16"/>
        <v>-17945.928</v>
      </c>
      <c r="T186" s="264">
        <f t="shared" si="17"/>
        <v>30569.764956132432</v>
      </c>
      <c r="U186" s="264">
        <f t="shared" si="18"/>
        <v>4617.0202585190145</v>
      </c>
      <c r="V186" s="264">
        <f t="shared" si="19"/>
        <v>74639.590120335488</v>
      </c>
      <c r="W186" s="264">
        <f t="shared" si="20"/>
        <v>4938.0851016000006</v>
      </c>
      <c r="X186" s="264">
        <f t="shared" si="21"/>
        <v>27543.469935483867</v>
      </c>
    </row>
    <row r="187" spans="1:24" ht="12.75" customHeight="1" x14ac:dyDescent="0.25">
      <c r="B187" s="227"/>
      <c r="C187" s="160"/>
      <c r="D187" s="171"/>
      <c r="P187" s="264">
        <f t="shared" si="22"/>
        <v>0</v>
      </c>
      <c r="Q187" s="266">
        <f t="shared" si="16"/>
        <v>0</v>
      </c>
      <c r="T187" s="264">
        <f t="shared" si="17"/>
        <v>0</v>
      </c>
      <c r="U187" s="264">
        <f t="shared" si="18"/>
        <v>0</v>
      </c>
      <c r="V187" s="264">
        <f t="shared" si="19"/>
        <v>0</v>
      </c>
      <c r="W187" s="264">
        <f t="shared" si="20"/>
        <v>0</v>
      </c>
      <c r="X187" s="264">
        <f t="shared" si="21"/>
        <v>0</v>
      </c>
    </row>
    <row r="188" spans="1:24" ht="12.75" customHeight="1" x14ac:dyDescent="0.25">
      <c r="B188" s="227"/>
      <c r="C188" s="160"/>
      <c r="D188" s="171"/>
      <c r="P188" s="264">
        <f t="shared" si="22"/>
        <v>0</v>
      </c>
      <c r="Q188" s="266">
        <f t="shared" si="16"/>
        <v>0</v>
      </c>
      <c r="T188" s="264">
        <f t="shared" si="17"/>
        <v>0</v>
      </c>
      <c r="U188" s="264">
        <f t="shared" si="18"/>
        <v>0</v>
      </c>
      <c r="V188" s="264">
        <f t="shared" si="19"/>
        <v>0</v>
      </c>
      <c r="W188" s="264">
        <f t="shared" si="20"/>
        <v>0</v>
      </c>
      <c r="X188" s="264">
        <f t="shared" si="21"/>
        <v>0</v>
      </c>
    </row>
    <row r="189" spans="1:24" ht="12.75" customHeight="1" x14ac:dyDescent="0.25">
      <c r="B189" s="227"/>
      <c r="C189" s="160"/>
      <c r="D189" s="171"/>
      <c r="P189" s="264">
        <f t="shared" si="22"/>
        <v>0</v>
      </c>
      <c r="Q189" s="266">
        <f t="shared" si="16"/>
        <v>0</v>
      </c>
      <c r="T189" s="264">
        <f t="shared" si="17"/>
        <v>0</v>
      </c>
      <c r="U189" s="264">
        <f t="shared" si="18"/>
        <v>0</v>
      </c>
      <c r="V189" s="264">
        <f t="shared" si="19"/>
        <v>0</v>
      </c>
      <c r="W189" s="264">
        <f t="shared" si="20"/>
        <v>0</v>
      </c>
      <c r="X189" s="264">
        <f t="shared" si="21"/>
        <v>0</v>
      </c>
    </row>
    <row r="190" spans="1:24" ht="12.75" customHeight="1" x14ac:dyDescent="0.25">
      <c r="B190" s="227"/>
      <c r="C190" s="160"/>
      <c r="D190" s="171"/>
      <c r="P190" s="264">
        <f t="shared" si="22"/>
        <v>0</v>
      </c>
      <c r="Q190" s="266">
        <f t="shared" si="16"/>
        <v>0</v>
      </c>
      <c r="T190" s="264">
        <f t="shared" si="17"/>
        <v>0</v>
      </c>
      <c r="U190" s="264">
        <f t="shared" si="18"/>
        <v>0</v>
      </c>
      <c r="V190" s="264">
        <f t="shared" si="19"/>
        <v>0</v>
      </c>
      <c r="W190" s="264">
        <f t="shared" si="20"/>
        <v>0</v>
      </c>
      <c r="X190" s="264">
        <f t="shared" si="21"/>
        <v>0</v>
      </c>
    </row>
    <row r="191" spans="1:24" ht="12.75" customHeight="1" x14ac:dyDescent="0.25">
      <c r="B191" s="227"/>
      <c r="C191" s="160"/>
      <c r="D191" s="171"/>
      <c r="P191" s="264">
        <f t="shared" si="22"/>
        <v>0</v>
      </c>
      <c r="Q191" s="266">
        <f t="shared" si="16"/>
        <v>0</v>
      </c>
      <c r="T191" s="264">
        <f t="shared" si="17"/>
        <v>0</v>
      </c>
      <c r="U191" s="264">
        <f t="shared" si="18"/>
        <v>0</v>
      </c>
      <c r="V191" s="264">
        <f t="shared" si="19"/>
        <v>0</v>
      </c>
      <c r="W191" s="264">
        <f t="shared" si="20"/>
        <v>0</v>
      </c>
      <c r="X191" s="264">
        <f t="shared" si="21"/>
        <v>0</v>
      </c>
    </row>
    <row r="192" spans="1:24" ht="12.75" customHeight="1" x14ac:dyDescent="0.25">
      <c r="A192" s="2" t="s">
        <v>0</v>
      </c>
      <c r="B192" s="227" t="s">
        <v>444</v>
      </c>
      <c r="C192" s="84" t="s">
        <v>221</v>
      </c>
      <c r="D192" s="92">
        <v>5.4</v>
      </c>
      <c r="E192" s="143">
        <f>H192</f>
        <v>1400</v>
      </c>
      <c r="F192" s="144">
        <f>E192*D192</f>
        <v>7560.0000000000009</v>
      </c>
      <c r="H192" s="146">
        <v>1400</v>
      </c>
      <c r="J192" s="264">
        <v>342.39881179724694</v>
      </c>
      <c r="K192" s="264">
        <v>51.713261545493189</v>
      </c>
      <c r="L192" s="264">
        <v>836.00600158064526</v>
      </c>
      <c r="M192" s="264">
        <v>55.309371000000006</v>
      </c>
      <c r="N192" s="264">
        <v>308.50258064516129</v>
      </c>
      <c r="O192" s="264">
        <v>1593.93</v>
      </c>
      <c r="P192" s="264">
        <f t="shared" si="22"/>
        <v>8607.2220000000016</v>
      </c>
      <c r="Q192" s="266">
        <f t="shared" si="16"/>
        <v>-1047.2220000000007</v>
      </c>
      <c r="T192" s="264">
        <f t="shared" si="17"/>
        <v>1848.9535837051335</v>
      </c>
      <c r="U192" s="264">
        <f t="shared" si="18"/>
        <v>279.25161234566326</v>
      </c>
      <c r="V192" s="264">
        <f t="shared" si="19"/>
        <v>4514.4324085354847</v>
      </c>
      <c r="W192" s="264">
        <f t="shared" si="20"/>
        <v>298.67060340000006</v>
      </c>
      <c r="X192" s="264">
        <f t="shared" si="21"/>
        <v>1665.913935483871</v>
      </c>
    </row>
    <row r="193" spans="1:24" ht="12.75" customHeight="1" x14ac:dyDescent="0.25">
      <c r="B193" s="227"/>
      <c r="C193" s="160"/>
      <c r="D193" s="171"/>
      <c r="P193" s="264">
        <f t="shared" si="22"/>
        <v>0</v>
      </c>
      <c r="Q193" s="266">
        <f t="shared" si="16"/>
        <v>0</v>
      </c>
      <c r="T193" s="264">
        <f t="shared" si="17"/>
        <v>0</v>
      </c>
      <c r="U193" s="264">
        <f t="shared" si="18"/>
        <v>0</v>
      </c>
      <c r="V193" s="264">
        <f t="shared" si="19"/>
        <v>0</v>
      </c>
      <c r="W193" s="264">
        <f t="shared" si="20"/>
        <v>0</v>
      </c>
      <c r="X193" s="264">
        <f t="shared" si="21"/>
        <v>0</v>
      </c>
    </row>
    <row r="194" spans="1:24" ht="12.75" customHeight="1" x14ac:dyDescent="0.25">
      <c r="B194" s="227"/>
      <c r="C194" s="160"/>
      <c r="D194" s="171"/>
      <c r="P194" s="264">
        <f t="shared" si="22"/>
        <v>0</v>
      </c>
      <c r="Q194" s="266">
        <f t="shared" si="16"/>
        <v>0</v>
      </c>
      <c r="T194" s="264">
        <f t="shared" si="17"/>
        <v>0</v>
      </c>
      <c r="U194" s="264">
        <f t="shared" si="18"/>
        <v>0</v>
      </c>
      <c r="V194" s="264">
        <f t="shared" si="19"/>
        <v>0</v>
      </c>
      <c r="W194" s="264">
        <f t="shared" si="20"/>
        <v>0</v>
      </c>
      <c r="X194" s="264">
        <f t="shared" si="21"/>
        <v>0</v>
      </c>
    </row>
    <row r="195" spans="1:24" ht="12.75" customHeight="1" x14ac:dyDescent="0.25">
      <c r="B195" s="227"/>
      <c r="C195" s="160"/>
      <c r="D195" s="171"/>
      <c r="P195" s="264">
        <f t="shared" si="22"/>
        <v>0</v>
      </c>
      <c r="Q195" s="266">
        <f t="shared" si="16"/>
        <v>0</v>
      </c>
      <c r="T195" s="264">
        <f t="shared" si="17"/>
        <v>0</v>
      </c>
      <c r="U195" s="264">
        <f t="shared" si="18"/>
        <v>0</v>
      </c>
      <c r="V195" s="264">
        <f t="shared" si="19"/>
        <v>0</v>
      </c>
      <c r="W195" s="264">
        <f t="shared" si="20"/>
        <v>0</v>
      </c>
      <c r="X195" s="264">
        <f t="shared" si="21"/>
        <v>0</v>
      </c>
    </row>
    <row r="196" spans="1:24" ht="12.75" customHeight="1" x14ac:dyDescent="0.25">
      <c r="B196" s="227"/>
      <c r="C196" s="160"/>
      <c r="D196" s="171"/>
      <c r="P196" s="264">
        <f t="shared" si="22"/>
        <v>0</v>
      </c>
      <c r="Q196" s="266">
        <f t="shared" si="16"/>
        <v>0</v>
      </c>
      <c r="T196" s="264">
        <f t="shared" si="17"/>
        <v>0</v>
      </c>
      <c r="U196" s="264">
        <f t="shared" si="18"/>
        <v>0</v>
      </c>
      <c r="V196" s="264">
        <f t="shared" si="19"/>
        <v>0</v>
      </c>
      <c r="W196" s="264">
        <f t="shared" si="20"/>
        <v>0</v>
      </c>
      <c r="X196" s="264">
        <f t="shared" si="21"/>
        <v>0</v>
      </c>
    </row>
    <row r="197" spans="1:24" ht="12.75" customHeight="1" x14ac:dyDescent="0.25">
      <c r="B197" s="227"/>
      <c r="C197" s="160"/>
      <c r="D197" s="171"/>
      <c r="P197" s="264">
        <f t="shared" si="22"/>
        <v>0</v>
      </c>
      <c r="Q197" s="266">
        <f t="shared" si="16"/>
        <v>0</v>
      </c>
      <c r="T197" s="264">
        <f t="shared" si="17"/>
        <v>0</v>
      </c>
      <c r="U197" s="264">
        <f t="shared" si="18"/>
        <v>0</v>
      </c>
      <c r="V197" s="264">
        <f t="shared" si="19"/>
        <v>0</v>
      </c>
      <c r="W197" s="264">
        <f t="shared" si="20"/>
        <v>0</v>
      </c>
      <c r="X197" s="264">
        <f t="shared" si="21"/>
        <v>0</v>
      </c>
    </row>
    <row r="198" spans="1:24" ht="12.75" customHeight="1" x14ac:dyDescent="0.25">
      <c r="A198" s="2" t="s">
        <v>62</v>
      </c>
      <c r="B198" s="227" t="s">
        <v>445</v>
      </c>
      <c r="C198" s="84" t="s">
        <v>221</v>
      </c>
      <c r="D198" s="92">
        <v>21.6</v>
      </c>
      <c r="E198" s="143">
        <f>H198</f>
        <v>2100</v>
      </c>
      <c r="F198" s="144">
        <f>E198*D198</f>
        <v>45360</v>
      </c>
      <c r="H198" s="146">
        <v>2100</v>
      </c>
      <c r="J198" s="264">
        <v>554.65673149062104</v>
      </c>
      <c r="K198" s="264">
        <v>83.771051870728186</v>
      </c>
      <c r="L198" s="264">
        <v>1354.2580767419358</v>
      </c>
      <c r="M198" s="264">
        <v>89.596441000000013</v>
      </c>
      <c r="N198" s="264">
        <v>499.74774193548387</v>
      </c>
      <c r="O198" s="264">
        <v>2582.0300000000002</v>
      </c>
      <c r="P198" s="264">
        <f t="shared" si="22"/>
        <v>55771.848000000005</v>
      </c>
      <c r="Q198" s="266">
        <f t="shared" si="16"/>
        <v>-10411.848000000005</v>
      </c>
      <c r="T198" s="264">
        <f t="shared" si="17"/>
        <v>11980.585400197415</v>
      </c>
      <c r="U198" s="264">
        <f t="shared" si="18"/>
        <v>1809.4547204077289</v>
      </c>
      <c r="V198" s="264">
        <f t="shared" si="19"/>
        <v>29251.974457625816</v>
      </c>
      <c r="W198" s="264">
        <f t="shared" si="20"/>
        <v>1935.2831256000004</v>
      </c>
      <c r="X198" s="264">
        <f t="shared" si="21"/>
        <v>10794.551225806452</v>
      </c>
    </row>
    <row r="199" spans="1:24" ht="12.75" customHeight="1" x14ac:dyDescent="0.25">
      <c r="B199" s="227"/>
      <c r="C199" s="160"/>
      <c r="D199" s="160"/>
      <c r="P199" s="264">
        <f t="shared" si="22"/>
        <v>0</v>
      </c>
      <c r="Q199" s="266">
        <f t="shared" si="16"/>
        <v>0</v>
      </c>
      <c r="T199" s="264">
        <f t="shared" si="17"/>
        <v>0</v>
      </c>
      <c r="U199" s="264">
        <f t="shared" si="18"/>
        <v>0</v>
      </c>
      <c r="V199" s="264">
        <f t="shared" si="19"/>
        <v>0</v>
      </c>
      <c r="W199" s="264">
        <f t="shared" si="20"/>
        <v>0</v>
      </c>
      <c r="X199" s="264">
        <f t="shared" si="21"/>
        <v>0</v>
      </c>
    </row>
    <row r="200" spans="1:24" ht="12.75" customHeight="1" x14ac:dyDescent="0.25">
      <c r="B200" s="227"/>
      <c r="C200" s="160"/>
      <c r="D200" s="160"/>
      <c r="P200" s="264">
        <f t="shared" si="22"/>
        <v>0</v>
      </c>
      <c r="Q200" s="266">
        <f t="shared" si="16"/>
        <v>0</v>
      </c>
      <c r="T200" s="264">
        <f t="shared" si="17"/>
        <v>0</v>
      </c>
      <c r="U200" s="264">
        <f t="shared" si="18"/>
        <v>0</v>
      </c>
      <c r="V200" s="264">
        <f t="shared" si="19"/>
        <v>0</v>
      </c>
      <c r="W200" s="264">
        <f t="shared" si="20"/>
        <v>0</v>
      </c>
      <c r="X200" s="264">
        <f t="shared" si="21"/>
        <v>0</v>
      </c>
    </row>
    <row r="201" spans="1:24" ht="12.75" customHeight="1" x14ac:dyDescent="0.25">
      <c r="B201" s="227"/>
      <c r="C201" s="160"/>
      <c r="D201" s="160"/>
      <c r="P201" s="264">
        <f t="shared" si="22"/>
        <v>0</v>
      </c>
      <c r="Q201" s="266">
        <f t="shared" si="16"/>
        <v>0</v>
      </c>
      <c r="T201" s="264">
        <f t="shared" si="17"/>
        <v>0</v>
      </c>
      <c r="U201" s="264">
        <f t="shared" si="18"/>
        <v>0</v>
      </c>
      <c r="V201" s="264">
        <f t="shared" si="19"/>
        <v>0</v>
      </c>
      <c r="W201" s="264">
        <f t="shared" si="20"/>
        <v>0</v>
      </c>
      <c r="X201" s="264">
        <f t="shared" si="21"/>
        <v>0</v>
      </c>
    </row>
    <row r="202" spans="1:24" ht="12.75" customHeight="1" x14ac:dyDescent="0.25">
      <c r="B202" s="227"/>
      <c r="C202" s="160"/>
      <c r="D202" s="160"/>
      <c r="P202" s="264">
        <f t="shared" si="22"/>
        <v>0</v>
      </c>
      <c r="Q202" s="266">
        <f t="shared" si="16"/>
        <v>0</v>
      </c>
      <c r="T202" s="264">
        <f t="shared" si="17"/>
        <v>0</v>
      </c>
      <c r="U202" s="264">
        <f t="shared" si="18"/>
        <v>0</v>
      </c>
      <c r="V202" s="264">
        <f t="shared" si="19"/>
        <v>0</v>
      </c>
      <c r="W202" s="264">
        <f t="shared" si="20"/>
        <v>0</v>
      </c>
      <c r="X202" s="264">
        <f t="shared" si="21"/>
        <v>0</v>
      </c>
    </row>
    <row r="203" spans="1:24" ht="12.75" customHeight="1" x14ac:dyDescent="0.25">
      <c r="B203" s="227"/>
      <c r="C203" s="160"/>
      <c r="D203" s="160"/>
      <c r="P203" s="264">
        <f t="shared" si="22"/>
        <v>0</v>
      </c>
      <c r="Q203" s="266">
        <f t="shared" ref="Q203:Q266" si="23">F203-P203</f>
        <v>0</v>
      </c>
      <c r="T203" s="264">
        <f t="shared" ref="T203:T266" si="24">J203*$D203</f>
        <v>0</v>
      </c>
      <c r="U203" s="264">
        <f t="shared" ref="U203:U266" si="25">K203*$D203</f>
        <v>0</v>
      </c>
      <c r="V203" s="264">
        <f t="shared" ref="V203:V266" si="26">L203*$D203</f>
        <v>0</v>
      </c>
      <c r="W203" s="264">
        <f t="shared" ref="W203:W266" si="27">M203*$D203</f>
        <v>0</v>
      </c>
      <c r="X203" s="264">
        <f t="shared" ref="X203:X266" si="28">N203*$D203</f>
        <v>0</v>
      </c>
    </row>
    <row r="204" spans="1:24" ht="12.75" customHeight="1" x14ac:dyDescent="0.25">
      <c r="A204" s="2" t="s">
        <v>131</v>
      </c>
      <c r="B204" s="227" t="s">
        <v>446</v>
      </c>
      <c r="C204" s="84" t="s">
        <v>221</v>
      </c>
      <c r="D204" s="85">
        <v>4.83</v>
      </c>
      <c r="E204" s="143">
        <f>H204</f>
        <v>4000</v>
      </c>
      <c r="F204" s="144">
        <f>E204*D204</f>
        <v>19320</v>
      </c>
      <c r="H204" s="146">
        <v>4000</v>
      </c>
      <c r="J204" s="264">
        <v>868.41006854734428</v>
      </c>
      <c r="K204" s="264">
        <v>131.15792303076435</v>
      </c>
      <c r="L204" s="264">
        <v>2120.3228636451618</v>
      </c>
      <c r="M204" s="264">
        <v>140.27856700000001</v>
      </c>
      <c r="N204" s="264">
        <v>782.44064516129038</v>
      </c>
      <c r="O204" s="264">
        <v>4042.61</v>
      </c>
      <c r="P204" s="264">
        <f t="shared" si="22"/>
        <v>19525.8063</v>
      </c>
      <c r="Q204" s="266">
        <f t="shared" si="23"/>
        <v>-205.80630000000019</v>
      </c>
      <c r="T204" s="264">
        <f t="shared" si="24"/>
        <v>4194.4206310836726</v>
      </c>
      <c r="U204" s="264">
        <f t="shared" si="25"/>
        <v>633.49276823859179</v>
      </c>
      <c r="V204" s="264">
        <f t="shared" si="26"/>
        <v>10241.159431406131</v>
      </c>
      <c r="W204" s="264">
        <f t="shared" si="27"/>
        <v>677.54547861000003</v>
      </c>
      <c r="X204" s="264">
        <f t="shared" si="28"/>
        <v>3779.1883161290325</v>
      </c>
    </row>
    <row r="205" spans="1:24" ht="12.75" customHeight="1" x14ac:dyDescent="0.25">
      <c r="B205" s="227"/>
      <c r="C205" s="160"/>
      <c r="D205" s="160"/>
      <c r="P205" s="264">
        <f t="shared" ref="P205:P268" si="29">O205*D205</f>
        <v>0</v>
      </c>
      <c r="Q205" s="266">
        <f t="shared" si="23"/>
        <v>0</v>
      </c>
      <c r="T205" s="264">
        <f t="shared" si="24"/>
        <v>0</v>
      </c>
      <c r="U205" s="264">
        <f t="shared" si="25"/>
        <v>0</v>
      </c>
      <c r="V205" s="264">
        <f t="shared" si="26"/>
        <v>0</v>
      </c>
      <c r="W205" s="264">
        <f t="shared" si="27"/>
        <v>0</v>
      </c>
      <c r="X205" s="264">
        <f t="shared" si="28"/>
        <v>0</v>
      </c>
    </row>
    <row r="206" spans="1:24" ht="12.75" customHeight="1" x14ac:dyDescent="0.25">
      <c r="B206" s="227"/>
      <c r="C206" s="160"/>
      <c r="D206" s="160"/>
      <c r="P206" s="264">
        <f t="shared" si="29"/>
        <v>0</v>
      </c>
      <c r="Q206" s="266">
        <f t="shared" si="23"/>
        <v>0</v>
      </c>
      <c r="T206" s="264">
        <f t="shared" si="24"/>
        <v>0</v>
      </c>
      <c r="U206" s="264">
        <f t="shared" si="25"/>
        <v>0</v>
      </c>
      <c r="V206" s="264">
        <f t="shared" si="26"/>
        <v>0</v>
      </c>
      <c r="W206" s="264">
        <f t="shared" si="27"/>
        <v>0</v>
      </c>
      <c r="X206" s="264">
        <f t="shared" si="28"/>
        <v>0</v>
      </c>
    </row>
    <row r="207" spans="1:24" ht="12.75" customHeight="1" x14ac:dyDescent="0.25">
      <c r="B207" s="227"/>
      <c r="C207" s="160"/>
      <c r="D207" s="160"/>
      <c r="P207" s="264">
        <f t="shared" si="29"/>
        <v>0</v>
      </c>
      <c r="Q207" s="266">
        <f t="shared" si="23"/>
        <v>0</v>
      </c>
      <c r="T207" s="264">
        <f t="shared" si="24"/>
        <v>0</v>
      </c>
      <c r="U207" s="264">
        <f t="shared" si="25"/>
        <v>0</v>
      </c>
      <c r="V207" s="264">
        <f t="shared" si="26"/>
        <v>0</v>
      </c>
      <c r="W207" s="264">
        <f t="shared" si="27"/>
        <v>0</v>
      </c>
      <c r="X207" s="264">
        <f t="shared" si="28"/>
        <v>0</v>
      </c>
    </row>
    <row r="208" spans="1:24" ht="12.75" customHeight="1" x14ac:dyDescent="0.25">
      <c r="B208" s="227"/>
      <c r="C208" s="160"/>
      <c r="D208" s="160"/>
      <c r="P208" s="264">
        <f t="shared" si="29"/>
        <v>0</v>
      </c>
      <c r="Q208" s="266">
        <f t="shared" si="23"/>
        <v>0</v>
      </c>
      <c r="T208" s="264">
        <f t="shared" si="24"/>
        <v>0</v>
      </c>
      <c r="U208" s="264">
        <f t="shared" si="25"/>
        <v>0</v>
      </c>
      <c r="V208" s="264">
        <f t="shared" si="26"/>
        <v>0</v>
      </c>
      <c r="W208" s="264">
        <f t="shared" si="27"/>
        <v>0</v>
      </c>
      <c r="X208" s="264">
        <f t="shared" si="28"/>
        <v>0</v>
      </c>
    </row>
    <row r="209" spans="1:24" ht="12.75" customHeight="1" x14ac:dyDescent="0.25">
      <c r="B209" s="227"/>
      <c r="C209" s="160"/>
      <c r="D209" s="160"/>
      <c r="P209" s="264">
        <f t="shared" si="29"/>
        <v>0</v>
      </c>
      <c r="Q209" s="266">
        <f t="shared" si="23"/>
        <v>0</v>
      </c>
      <c r="T209" s="264">
        <f t="shared" si="24"/>
        <v>0</v>
      </c>
      <c r="U209" s="264">
        <f t="shared" si="25"/>
        <v>0</v>
      </c>
      <c r="V209" s="264">
        <f t="shared" si="26"/>
        <v>0</v>
      </c>
      <c r="W209" s="264">
        <f t="shared" si="27"/>
        <v>0</v>
      </c>
      <c r="X209" s="264">
        <f t="shared" si="28"/>
        <v>0</v>
      </c>
    </row>
    <row r="210" spans="1:24" ht="12.75" customHeight="1" x14ac:dyDescent="0.25">
      <c r="B210" s="227"/>
      <c r="C210" s="160"/>
      <c r="D210" s="160"/>
      <c r="P210" s="264">
        <f t="shared" si="29"/>
        <v>0</v>
      </c>
      <c r="Q210" s="266">
        <f t="shared" si="23"/>
        <v>0</v>
      </c>
      <c r="T210" s="264">
        <f t="shared" si="24"/>
        <v>0</v>
      </c>
      <c r="U210" s="264">
        <f t="shared" si="25"/>
        <v>0</v>
      </c>
      <c r="V210" s="264">
        <f t="shared" si="26"/>
        <v>0</v>
      </c>
      <c r="W210" s="264">
        <f t="shared" si="27"/>
        <v>0</v>
      </c>
      <c r="X210" s="264">
        <f t="shared" si="28"/>
        <v>0</v>
      </c>
    </row>
    <row r="211" spans="1:24" ht="12.75" customHeight="1" x14ac:dyDescent="0.25">
      <c r="A211" s="2" t="s">
        <v>207</v>
      </c>
      <c r="B211" s="227" t="s">
        <v>447</v>
      </c>
      <c r="C211" s="84" t="s">
        <v>221</v>
      </c>
      <c r="D211" s="85">
        <v>4.8</v>
      </c>
      <c r="E211" s="143">
        <f>H211</f>
        <v>3500</v>
      </c>
      <c r="F211" s="144">
        <f>E211*D211</f>
        <v>16800</v>
      </c>
      <c r="H211" s="146">
        <v>3500</v>
      </c>
      <c r="J211" s="264">
        <v>539.02255337577049</v>
      </c>
      <c r="K211" s="264">
        <v>81.409786836955689</v>
      </c>
      <c r="L211" s="264">
        <v>1316.0854362903228</v>
      </c>
      <c r="M211" s="264">
        <v>87.070975000000004</v>
      </c>
      <c r="N211" s="264">
        <v>485.66129032258061</v>
      </c>
      <c r="O211" s="264">
        <v>2509.25</v>
      </c>
      <c r="P211" s="264">
        <f t="shared" si="29"/>
        <v>12044.4</v>
      </c>
      <c r="Q211" s="266">
        <f t="shared" si="23"/>
        <v>4755.6000000000004</v>
      </c>
      <c r="T211" s="264">
        <f t="shared" si="24"/>
        <v>2587.3082562036984</v>
      </c>
      <c r="U211" s="264">
        <f t="shared" si="25"/>
        <v>390.76697681738727</v>
      </c>
      <c r="V211" s="264">
        <f t="shared" si="26"/>
        <v>6317.2100941935496</v>
      </c>
      <c r="W211" s="264">
        <f t="shared" si="27"/>
        <v>417.94067999999999</v>
      </c>
      <c r="X211" s="264">
        <f t="shared" si="28"/>
        <v>2331.1741935483869</v>
      </c>
    </row>
    <row r="212" spans="1:24" ht="12.75" customHeight="1" x14ac:dyDescent="0.25">
      <c r="B212" s="227"/>
      <c r="P212" s="264">
        <f t="shared" si="29"/>
        <v>0</v>
      </c>
      <c r="Q212" s="266">
        <f t="shared" si="23"/>
        <v>0</v>
      </c>
      <c r="T212" s="264">
        <f t="shared" si="24"/>
        <v>0</v>
      </c>
      <c r="U212" s="264">
        <f t="shared" si="25"/>
        <v>0</v>
      </c>
      <c r="V212" s="264">
        <f t="shared" si="26"/>
        <v>0</v>
      </c>
      <c r="W212" s="264">
        <f t="shared" si="27"/>
        <v>0</v>
      </c>
      <c r="X212" s="264">
        <f t="shared" si="28"/>
        <v>0</v>
      </c>
    </row>
    <row r="213" spans="1:24" ht="12.75" customHeight="1" x14ac:dyDescent="0.25">
      <c r="B213" s="227"/>
      <c r="P213" s="264">
        <f t="shared" si="29"/>
        <v>0</v>
      </c>
      <c r="Q213" s="266">
        <f t="shared" si="23"/>
        <v>0</v>
      </c>
      <c r="T213" s="264">
        <f t="shared" si="24"/>
        <v>0</v>
      </c>
      <c r="U213" s="264">
        <f t="shared" si="25"/>
        <v>0</v>
      </c>
      <c r="V213" s="264">
        <f t="shared" si="26"/>
        <v>0</v>
      </c>
      <c r="W213" s="264">
        <f t="shared" si="27"/>
        <v>0</v>
      </c>
      <c r="X213" s="264">
        <f t="shared" si="28"/>
        <v>0</v>
      </c>
    </row>
    <row r="214" spans="1:24" ht="12.75" customHeight="1" x14ac:dyDescent="0.25">
      <c r="B214" s="227"/>
      <c r="P214" s="264">
        <f t="shared" si="29"/>
        <v>0</v>
      </c>
      <c r="Q214" s="266">
        <f t="shared" si="23"/>
        <v>0</v>
      </c>
      <c r="T214" s="264">
        <f t="shared" si="24"/>
        <v>0</v>
      </c>
      <c r="U214" s="264">
        <f t="shared" si="25"/>
        <v>0</v>
      </c>
      <c r="V214" s="264">
        <f t="shared" si="26"/>
        <v>0</v>
      </c>
      <c r="W214" s="264">
        <f t="shared" si="27"/>
        <v>0</v>
      </c>
      <c r="X214" s="264">
        <f t="shared" si="28"/>
        <v>0</v>
      </c>
    </row>
    <row r="215" spans="1:24" ht="12.75" customHeight="1" x14ac:dyDescent="0.25">
      <c r="B215" s="227"/>
      <c r="P215" s="264">
        <f t="shared" si="29"/>
        <v>0</v>
      </c>
      <c r="Q215" s="266">
        <f t="shared" si="23"/>
        <v>0</v>
      </c>
      <c r="T215" s="264">
        <f t="shared" si="24"/>
        <v>0</v>
      </c>
      <c r="U215" s="264">
        <f t="shared" si="25"/>
        <v>0</v>
      </c>
      <c r="V215" s="264">
        <f t="shared" si="26"/>
        <v>0</v>
      </c>
      <c r="W215" s="264">
        <f t="shared" si="27"/>
        <v>0</v>
      </c>
      <c r="X215" s="264">
        <f t="shared" si="28"/>
        <v>0</v>
      </c>
    </row>
    <row r="216" spans="1:24" ht="12.75" customHeight="1" thickBot="1" x14ac:dyDescent="0.3">
      <c r="B216" s="227"/>
      <c r="P216" s="264">
        <f t="shared" si="29"/>
        <v>0</v>
      </c>
      <c r="Q216" s="266">
        <f t="shared" si="23"/>
        <v>0</v>
      </c>
      <c r="T216" s="264">
        <f t="shared" si="24"/>
        <v>0</v>
      </c>
      <c r="U216" s="264">
        <f t="shared" si="25"/>
        <v>0</v>
      </c>
      <c r="V216" s="264">
        <f t="shared" si="26"/>
        <v>0</v>
      </c>
      <c r="W216" s="264">
        <f t="shared" si="27"/>
        <v>0</v>
      </c>
      <c r="X216" s="264">
        <f t="shared" si="28"/>
        <v>0</v>
      </c>
    </row>
    <row r="217" spans="1:24" ht="12.75" customHeight="1" thickBot="1" x14ac:dyDescent="0.3">
      <c r="A217" s="10" t="s">
        <v>32</v>
      </c>
      <c r="B217" s="11" t="s">
        <v>448</v>
      </c>
      <c r="C217" s="12"/>
      <c r="D217" s="13"/>
      <c r="E217" s="172"/>
      <c r="F217" s="168">
        <f>F211+F204+F198+F192+F186</f>
        <v>213402</v>
      </c>
      <c r="P217" s="264">
        <f t="shared" si="29"/>
        <v>0</v>
      </c>
      <c r="R217" s="266">
        <f>SUM(P185:P215)</f>
        <v>238257.20429999998</v>
      </c>
      <c r="T217" s="264">
        <f t="shared" si="24"/>
        <v>0</v>
      </c>
      <c r="U217" s="264">
        <f t="shared" si="25"/>
        <v>0</v>
      </c>
      <c r="V217" s="264">
        <f t="shared" si="26"/>
        <v>0</v>
      </c>
      <c r="W217" s="264">
        <f t="shared" si="27"/>
        <v>0</v>
      </c>
      <c r="X217" s="264">
        <f t="shared" si="28"/>
        <v>0</v>
      </c>
    </row>
    <row r="218" spans="1:24" ht="12.75" customHeight="1" thickBot="1" x14ac:dyDescent="0.3">
      <c r="A218" s="27"/>
      <c r="B218" s="28"/>
      <c r="C218" s="29"/>
      <c r="D218" s="30"/>
      <c r="E218" s="153"/>
      <c r="F218" s="154"/>
      <c r="P218" s="264">
        <f t="shared" si="29"/>
        <v>0</v>
      </c>
      <c r="Q218" s="266">
        <f t="shared" si="23"/>
        <v>0</v>
      </c>
      <c r="T218" s="264">
        <f t="shared" si="24"/>
        <v>0</v>
      </c>
      <c r="U218" s="264">
        <f t="shared" si="25"/>
        <v>0</v>
      </c>
      <c r="V218" s="264">
        <f t="shared" si="26"/>
        <v>0</v>
      </c>
      <c r="W218" s="264">
        <f t="shared" si="27"/>
        <v>0</v>
      </c>
      <c r="X218" s="264">
        <f t="shared" si="28"/>
        <v>0</v>
      </c>
    </row>
    <row r="219" spans="1:24" ht="14.5" thickBot="1" x14ac:dyDescent="0.3">
      <c r="A219" s="224" t="s">
        <v>449</v>
      </c>
      <c r="B219" s="225"/>
      <c r="C219" s="225"/>
      <c r="D219" s="225"/>
      <c r="E219" s="225"/>
      <c r="F219" s="226"/>
      <c r="P219" s="264">
        <f t="shared" si="29"/>
        <v>0</v>
      </c>
      <c r="Q219" s="266">
        <f t="shared" si="23"/>
        <v>0</v>
      </c>
      <c r="T219" s="264">
        <f t="shared" si="24"/>
        <v>0</v>
      </c>
      <c r="U219" s="264">
        <f t="shared" si="25"/>
        <v>0</v>
      </c>
      <c r="V219" s="264">
        <f t="shared" si="26"/>
        <v>0</v>
      </c>
      <c r="W219" s="264">
        <f t="shared" si="27"/>
        <v>0</v>
      </c>
      <c r="X219" s="264">
        <f t="shared" si="28"/>
        <v>0</v>
      </c>
    </row>
    <row r="220" spans="1:24" ht="12.75" customHeight="1" x14ac:dyDescent="0.25">
      <c r="A220" s="5"/>
      <c r="B220" s="4"/>
      <c r="C220" s="6"/>
      <c r="D220" s="7"/>
      <c r="P220" s="264">
        <f t="shared" si="29"/>
        <v>0</v>
      </c>
      <c r="Q220" s="266">
        <f t="shared" si="23"/>
        <v>0</v>
      </c>
      <c r="T220" s="264">
        <f t="shared" si="24"/>
        <v>0</v>
      </c>
      <c r="U220" s="264">
        <f t="shared" si="25"/>
        <v>0</v>
      </c>
      <c r="V220" s="264">
        <f t="shared" si="26"/>
        <v>0</v>
      </c>
      <c r="W220" s="264">
        <f t="shared" si="27"/>
        <v>0</v>
      </c>
      <c r="X220" s="264">
        <f t="shared" si="28"/>
        <v>0</v>
      </c>
    </row>
    <row r="221" spans="1:24" ht="12.75" customHeight="1" x14ac:dyDescent="0.25">
      <c r="A221" s="2" t="s">
        <v>254</v>
      </c>
      <c r="B221" s="227" t="s">
        <v>450</v>
      </c>
      <c r="C221" s="3" t="s">
        <v>130</v>
      </c>
      <c r="D221" s="85">
        <v>307</v>
      </c>
      <c r="E221" s="143">
        <f>H221</f>
        <v>2000</v>
      </c>
      <c r="F221" s="144">
        <f>E221*D221</f>
        <v>614000</v>
      </c>
      <c r="H221" s="146">
        <v>2000</v>
      </c>
      <c r="J221" s="264">
        <v>715.78672135278362</v>
      </c>
      <c r="K221" s="264">
        <v>108.10687612440242</v>
      </c>
      <c r="L221" s="264">
        <v>1747.675442451613</v>
      </c>
      <c r="M221" s="264">
        <v>115.62456400000001</v>
      </c>
      <c r="N221" s="264">
        <v>644.92645161290318</v>
      </c>
      <c r="O221" s="264">
        <v>3332.12</v>
      </c>
      <c r="P221" s="264">
        <f t="shared" si="29"/>
        <v>1022960.84</v>
      </c>
      <c r="Q221" s="266">
        <f t="shared" si="23"/>
        <v>-408960.83999999997</v>
      </c>
      <c r="T221" s="264">
        <f t="shared" si="24"/>
        <v>219746.52345530456</v>
      </c>
      <c r="U221" s="264">
        <f t="shared" si="25"/>
        <v>33188.810970191545</v>
      </c>
      <c r="V221" s="264">
        <f t="shared" si="26"/>
        <v>536536.36083264521</v>
      </c>
      <c r="W221" s="264">
        <f t="shared" si="27"/>
        <v>35496.741148000001</v>
      </c>
      <c r="X221" s="264">
        <f t="shared" si="28"/>
        <v>197992.42064516127</v>
      </c>
    </row>
    <row r="222" spans="1:24" ht="12.75" customHeight="1" x14ac:dyDescent="0.25">
      <c r="B222" s="227"/>
      <c r="D222" s="160"/>
      <c r="P222" s="264">
        <f t="shared" si="29"/>
        <v>0</v>
      </c>
      <c r="Q222" s="266">
        <f t="shared" si="23"/>
        <v>0</v>
      </c>
      <c r="T222" s="264">
        <f t="shared" si="24"/>
        <v>0</v>
      </c>
      <c r="U222" s="264">
        <f t="shared" si="25"/>
        <v>0</v>
      </c>
      <c r="V222" s="264">
        <f t="shared" si="26"/>
        <v>0</v>
      </c>
      <c r="W222" s="264">
        <f t="shared" si="27"/>
        <v>0</v>
      </c>
      <c r="X222" s="264">
        <f t="shared" si="28"/>
        <v>0</v>
      </c>
    </row>
    <row r="223" spans="1:24" ht="12.75" customHeight="1" x14ac:dyDescent="0.25">
      <c r="B223" s="227"/>
      <c r="D223" s="160"/>
      <c r="P223" s="264">
        <f t="shared" si="29"/>
        <v>0</v>
      </c>
      <c r="Q223" s="266">
        <f t="shared" si="23"/>
        <v>0</v>
      </c>
      <c r="T223" s="264">
        <f t="shared" si="24"/>
        <v>0</v>
      </c>
      <c r="U223" s="264">
        <f t="shared" si="25"/>
        <v>0</v>
      </c>
      <c r="V223" s="264">
        <f t="shared" si="26"/>
        <v>0</v>
      </c>
      <c r="W223" s="264">
        <f t="shared" si="27"/>
        <v>0</v>
      </c>
      <c r="X223" s="264">
        <f t="shared" si="28"/>
        <v>0</v>
      </c>
    </row>
    <row r="224" spans="1:24" ht="12.75" customHeight="1" x14ac:dyDescent="0.25">
      <c r="B224" s="227"/>
      <c r="D224" s="160"/>
      <c r="P224" s="264">
        <f t="shared" si="29"/>
        <v>0</v>
      </c>
      <c r="Q224" s="266">
        <f t="shared" si="23"/>
        <v>0</v>
      </c>
      <c r="T224" s="264">
        <f t="shared" si="24"/>
        <v>0</v>
      </c>
      <c r="U224" s="264">
        <f t="shared" si="25"/>
        <v>0</v>
      </c>
      <c r="V224" s="264">
        <f t="shared" si="26"/>
        <v>0</v>
      </c>
      <c r="W224" s="264">
        <f t="shared" si="27"/>
        <v>0</v>
      </c>
      <c r="X224" s="264">
        <f t="shared" si="28"/>
        <v>0</v>
      </c>
    </row>
    <row r="225" spans="1:24" ht="12.75" customHeight="1" x14ac:dyDescent="0.25">
      <c r="B225" s="227"/>
      <c r="D225" s="160"/>
      <c r="P225" s="264">
        <f t="shared" si="29"/>
        <v>0</v>
      </c>
      <c r="Q225" s="266">
        <f t="shared" si="23"/>
        <v>0</v>
      </c>
      <c r="T225" s="264">
        <f t="shared" si="24"/>
        <v>0</v>
      </c>
      <c r="U225" s="264">
        <f t="shared" si="25"/>
        <v>0</v>
      </c>
      <c r="V225" s="264">
        <f t="shared" si="26"/>
        <v>0</v>
      </c>
      <c r="W225" s="264">
        <f t="shared" si="27"/>
        <v>0</v>
      </c>
      <c r="X225" s="264">
        <f t="shared" si="28"/>
        <v>0</v>
      </c>
    </row>
    <row r="226" spans="1:24" ht="12.75" customHeight="1" x14ac:dyDescent="0.25">
      <c r="B226" s="227"/>
      <c r="D226" s="160"/>
      <c r="P226" s="264">
        <f t="shared" si="29"/>
        <v>0</v>
      </c>
      <c r="Q226" s="266">
        <f t="shared" si="23"/>
        <v>0</v>
      </c>
      <c r="T226" s="264">
        <f t="shared" si="24"/>
        <v>0</v>
      </c>
      <c r="U226" s="264">
        <f t="shared" si="25"/>
        <v>0</v>
      </c>
      <c r="V226" s="264">
        <f t="shared" si="26"/>
        <v>0</v>
      </c>
      <c r="W226" s="264">
        <f t="shared" si="27"/>
        <v>0</v>
      </c>
      <c r="X226" s="264">
        <f t="shared" si="28"/>
        <v>0</v>
      </c>
    </row>
    <row r="227" spans="1:24" ht="12.75" customHeight="1" x14ac:dyDescent="0.25">
      <c r="B227" s="227"/>
      <c r="D227" s="160"/>
      <c r="P227" s="264">
        <f t="shared" si="29"/>
        <v>0</v>
      </c>
      <c r="Q227" s="266">
        <f t="shared" si="23"/>
        <v>0</v>
      </c>
      <c r="T227" s="264">
        <f t="shared" si="24"/>
        <v>0</v>
      </c>
      <c r="U227" s="264">
        <f t="shared" si="25"/>
        <v>0</v>
      </c>
      <c r="V227" s="264">
        <f t="shared" si="26"/>
        <v>0</v>
      </c>
      <c r="W227" s="264">
        <f t="shared" si="27"/>
        <v>0</v>
      </c>
      <c r="X227" s="264">
        <f t="shared" si="28"/>
        <v>0</v>
      </c>
    </row>
    <row r="228" spans="1:24" ht="12.75" customHeight="1" x14ac:dyDescent="0.25">
      <c r="B228" s="227"/>
      <c r="D228" s="160"/>
      <c r="P228" s="264">
        <f t="shared" si="29"/>
        <v>0</v>
      </c>
      <c r="Q228" s="266">
        <f t="shared" si="23"/>
        <v>0</v>
      </c>
      <c r="T228" s="264">
        <f t="shared" si="24"/>
        <v>0</v>
      </c>
      <c r="U228" s="264">
        <f t="shared" si="25"/>
        <v>0</v>
      </c>
      <c r="V228" s="264">
        <f t="shared" si="26"/>
        <v>0</v>
      </c>
      <c r="W228" s="264">
        <f t="shared" si="27"/>
        <v>0</v>
      </c>
      <c r="X228" s="264">
        <f t="shared" si="28"/>
        <v>0</v>
      </c>
    </row>
    <row r="229" spans="1:24" ht="12.75" customHeight="1" x14ac:dyDescent="0.25">
      <c r="A229" s="2" t="s">
        <v>149</v>
      </c>
      <c r="B229" s="227" t="s">
        <v>451</v>
      </c>
      <c r="C229" s="3" t="s">
        <v>130</v>
      </c>
      <c r="D229" s="85">
        <v>28</v>
      </c>
      <c r="E229" s="143">
        <f>H229</f>
        <v>1865</v>
      </c>
      <c r="F229" s="144">
        <f>E229*D229</f>
        <v>52220</v>
      </c>
      <c r="H229" s="146">
        <v>1865</v>
      </c>
      <c r="J229" s="264">
        <v>561.55441573447706</v>
      </c>
      <c r="K229" s="264">
        <v>84.812824613712991</v>
      </c>
      <c r="L229" s="264">
        <v>1371.0995645806452</v>
      </c>
      <c r="M229" s="264">
        <v>90.710657999999995</v>
      </c>
      <c r="N229" s="264">
        <v>505.96258064516127</v>
      </c>
      <c r="O229" s="264">
        <v>2614.14</v>
      </c>
      <c r="P229" s="264">
        <f t="shared" si="29"/>
        <v>73195.92</v>
      </c>
      <c r="Q229" s="266">
        <f t="shared" si="23"/>
        <v>-20975.919999999998</v>
      </c>
      <c r="T229" s="264">
        <f t="shared" si="24"/>
        <v>15723.523640565358</v>
      </c>
      <c r="U229" s="264">
        <f t="shared" si="25"/>
        <v>2374.7590891839636</v>
      </c>
      <c r="V229" s="264">
        <f t="shared" si="26"/>
        <v>38390.787808258065</v>
      </c>
      <c r="W229" s="264">
        <f t="shared" si="27"/>
        <v>2539.898424</v>
      </c>
      <c r="X229" s="264">
        <f t="shared" si="28"/>
        <v>14166.952258064515</v>
      </c>
    </row>
    <row r="230" spans="1:24" ht="12.75" customHeight="1" x14ac:dyDescent="0.25">
      <c r="B230" s="227"/>
      <c r="D230" s="160"/>
      <c r="P230" s="264">
        <f t="shared" si="29"/>
        <v>0</v>
      </c>
      <c r="Q230" s="266">
        <f t="shared" si="23"/>
        <v>0</v>
      </c>
      <c r="T230" s="264">
        <f t="shared" si="24"/>
        <v>0</v>
      </c>
      <c r="U230" s="264">
        <f t="shared" si="25"/>
        <v>0</v>
      </c>
      <c r="V230" s="264">
        <f t="shared" si="26"/>
        <v>0</v>
      </c>
      <c r="W230" s="264">
        <f t="shared" si="27"/>
        <v>0</v>
      </c>
      <c r="X230" s="264">
        <f t="shared" si="28"/>
        <v>0</v>
      </c>
    </row>
    <row r="231" spans="1:24" ht="12.75" customHeight="1" x14ac:dyDescent="0.25">
      <c r="B231" s="227"/>
      <c r="D231" s="160"/>
      <c r="P231" s="264">
        <f t="shared" si="29"/>
        <v>0</v>
      </c>
      <c r="Q231" s="266">
        <f t="shared" si="23"/>
        <v>0</v>
      </c>
      <c r="T231" s="264">
        <f t="shared" si="24"/>
        <v>0</v>
      </c>
      <c r="U231" s="264">
        <f t="shared" si="25"/>
        <v>0</v>
      </c>
      <c r="V231" s="264">
        <f t="shared" si="26"/>
        <v>0</v>
      </c>
      <c r="W231" s="264">
        <f t="shared" si="27"/>
        <v>0</v>
      </c>
      <c r="X231" s="264">
        <f t="shared" si="28"/>
        <v>0</v>
      </c>
    </row>
    <row r="232" spans="1:24" ht="12.75" customHeight="1" x14ac:dyDescent="0.25">
      <c r="B232" s="227"/>
      <c r="D232" s="160"/>
      <c r="P232" s="264">
        <f t="shared" si="29"/>
        <v>0</v>
      </c>
      <c r="Q232" s="266">
        <f t="shared" si="23"/>
        <v>0</v>
      </c>
      <c r="T232" s="264">
        <f t="shared" si="24"/>
        <v>0</v>
      </c>
      <c r="U232" s="264">
        <f t="shared" si="25"/>
        <v>0</v>
      </c>
      <c r="V232" s="264">
        <f t="shared" si="26"/>
        <v>0</v>
      </c>
      <c r="W232" s="264">
        <f t="shared" si="27"/>
        <v>0</v>
      </c>
      <c r="X232" s="264">
        <f t="shared" si="28"/>
        <v>0</v>
      </c>
    </row>
    <row r="233" spans="1:24" ht="12.75" customHeight="1" x14ac:dyDescent="0.25">
      <c r="B233" s="227"/>
      <c r="D233" s="160"/>
      <c r="P233" s="264">
        <f t="shared" si="29"/>
        <v>0</v>
      </c>
      <c r="Q233" s="266">
        <f t="shared" si="23"/>
        <v>0</v>
      </c>
      <c r="T233" s="264">
        <f t="shared" si="24"/>
        <v>0</v>
      </c>
      <c r="U233" s="264">
        <f t="shared" si="25"/>
        <v>0</v>
      </c>
      <c r="V233" s="264">
        <f t="shared" si="26"/>
        <v>0</v>
      </c>
      <c r="W233" s="264">
        <f t="shared" si="27"/>
        <v>0</v>
      </c>
      <c r="X233" s="264">
        <f t="shared" si="28"/>
        <v>0</v>
      </c>
    </row>
    <row r="234" spans="1:24" ht="12.75" customHeight="1" x14ac:dyDescent="0.25">
      <c r="B234" s="227"/>
      <c r="D234" s="160"/>
      <c r="P234" s="264">
        <f t="shared" si="29"/>
        <v>0</v>
      </c>
      <c r="Q234" s="266">
        <f t="shared" si="23"/>
        <v>0</v>
      </c>
      <c r="T234" s="264">
        <f t="shared" si="24"/>
        <v>0</v>
      </c>
      <c r="U234" s="264">
        <f t="shared" si="25"/>
        <v>0</v>
      </c>
      <c r="V234" s="264">
        <f t="shared" si="26"/>
        <v>0</v>
      </c>
      <c r="W234" s="264">
        <f t="shared" si="27"/>
        <v>0</v>
      </c>
      <c r="X234" s="264">
        <f t="shared" si="28"/>
        <v>0</v>
      </c>
    </row>
    <row r="235" spans="1:24" ht="12.75" customHeight="1" x14ac:dyDescent="0.25">
      <c r="B235" s="227"/>
      <c r="D235" s="160"/>
      <c r="P235" s="264">
        <f t="shared" si="29"/>
        <v>0</v>
      </c>
      <c r="Q235" s="266">
        <f t="shared" si="23"/>
        <v>0</v>
      </c>
      <c r="T235" s="264">
        <f t="shared" si="24"/>
        <v>0</v>
      </c>
      <c r="U235" s="264">
        <f t="shared" si="25"/>
        <v>0</v>
      </c>
      <c r="V235" s="264">
        <f t="shared" si="26"/>
        <v>0</v>
      </c>
      <c r="W235" s="264">
        <f t="shared" si="27"/>
        <v>0</v>
      </c>
      <c r="X235" s="264">
        <f t="shared" si="28"/>
        <v>0</v>
      </c>
    </row>
    <row r="236" spans="1:24" ht="12.75" customHeight="1" x14ac:dyDescent="0.25">
      <c r="B236" s="227"/>
      <c r="D236" s="160"/>
      <c r="P236" s="264">
        <f t="shared" si="29"/>
        <v>0</v>
      </c>
      <c r="Q236" s="266">
        <f t="shared" si="23"/>
        <v>0</v>
      </c>
      <c r="T236" s="264">
        <f t="shared" si="24"/>
        <v>0</v>
      </c>
      <c r="U236" s="264">
        <f t="shared" si="25"/>
        <v>0</v>
      </c>
      <c r="V236" s="264">
        <f t="shared" si="26"/>
        <v>0</v>
      </c>
      <c r="W236" s="264">
        <f t="shared" si="27"/>
        <v>0</v>
      </c>
      <c r="X236" s="264">
        <f t="shared" si="28"/>
        <v>0</v>
      </c>
    </row>
    <row r="237" spans="1:24" ht="12.75" customHeight="1" x14ac:dyDescent="0.25">
      <c r="A237" s="2" t="s">
        <v>208</v>
      </c>
      <c r="B237" s="227" t="s">
        <v>452</v>
      </c>
      <c r="C237" s="3" t="s">
        <v>130</v>
      </c>
      <c r="D237" s="85">
        <v>80</v>
      </c>
      <c r="E237" s="143">
        <f>H237</f>
        <v>1360</v>
      </c>
      <c r="F237" s="144">
        <f>E237*D237</f>
        <v>108800</v>
      </c>
      <c r="H237" s="146">
        <v>1360</v>
      </c>
      <c r="J237" s="264">
        <v>468.86852907310669</v>
      </c>
      <c r="K237" s="264">
        <v>70.814266986317847</v>
      </c>
      <c r="L237" s="264">
        <v>1144.7963332580646</v>
      </c>
      <c r="M237" s="264">
        <v>75.738649000000009</v>
      </c>
      <c r="N237" s="264">
        <v>422.45225806451612</v>
      </c>
      <c r="O237" s="264">
        <v>2182.67</v>
      </c>
      <c r="P237" s="264">
        <f t="shared" si="29"/>
        <v>174613.6</v>
      </c>
      <c r="Q237" s="266">
        <f t="shared" si="23"/>
        <v>-65813.600000000006</v>
      </c>
      <c r="T237" s="264">
        <f t="shared" si="24"/>
        <v>37509.482325848534</v>
      </c>
      <c r="U237" s="264">
        <f t="shared" si="25"/>
        <v>5665.1413589054282</v>
      </c>
      <c r="V237" s="264">
        <f t="shared" si="26"/>
        <v>91583.70666064517</v>
      </c>
      <c r="W237" s="264">
        <f t="shared" si="27"/>
        <v>6059.0919200000008</v>
      </c>
      <c r="X237" s="264">
        <f t="shared" si="28"/>
        <v>33796.180645161287</v>
      </c>
    </row>
    <row r="238" spans="1:24" ht="12.75" customHeight="1" x14ac:dyDescent="0.25">
      <c r="B238" s="227"/>
      <c r="P238" s="264">
        <f t="shared" si="29"/>
        <v>0</v>
      </c>
      <c r="Q238" s="266">
        <f t="shared" si="23"/>
        <v>0</v>
      </c>
      <c r="T238" s="264">
        <f t="shared" si="24"/>
        <v>0</v>
      </c>
      <c r="U238" s="264">
        <f t="shared" si="25"/>
        <v>0</v>
      </c>
      <c r="V238" s="264">
        <f t="shared" si="26"/>
        <v>0</v>
      </c>
      <c r="W238" s="264">
        <f t="shared" si="27"/>
        <v>0</v>
      </c>
      <c r="X238" s="264">
        <f t="shared" si="28"/>
        <v>0</v>
      </c>
    </row>
    <row r="239" spans="1:24" ht="12.75" customHeight="1" x14ac:dyDescent="0.25">
      <c r="B239" s="227"/>
      <c r="P239" s="264">
        <f t="shared" si="29"/>
        <v>0</v>
      </c>
      <c r="Q239" s="266">
        <f t="shared" si="23"/>
        <v>0</v>
      </c>
      <c r="T239" s="264">
        <f t="shared" si="24"/>
        <v>0</v>
      </c>
      <c r="U239" s="264">
        <f t="shared" si="25"/>
        <v>0</v>
      </c>
      <c r="V239" s="264">
        <f t="shared" si="26"/>
        <v>0</v>
      </c>
      <c r="W239" s="264">
        <f t="shared" si="27"/>
        <v>0</v>
      </c>
      <c r="X239" s="264">
        <f t="shared" si="28"/>
        <v>0</v>
      </c>
    </row>
    <row r="240" spans="1:24" ht="12.75" customHeight="1" x14ac:dyDescent="0.25">
      <c r="B240" s="227"/>
      <c r="P240" s="264">
        <f t="shared" si="29"/>
        <v>0</v>
      </c>
      <c r="Q240" s="266">
        <f t="shared" si="23"/>
        <v>0</v>
      </c>
      <c r="T240" s="264">
        <f t="shared" si="24"/>
        <v>0</v>
      </c>
      <c r="U240" s="264">
        <f t="shared" si="25"/>
        <v>0</v>
      </c>
      <c r="V240" s="264">
        <f t="shared" si="26"/>
        <v>0</v>
      </c>
      <c r="W240" s="264">
        <f t="shared" si="27"/>
        <v>0</v>
      </c>
      <c r="X240" s="264">
        <f t="shared" si="28"/>
        <v>0</v>
      </c>
    </row>
    <row r="241" spans="1:24" ht="12.75" customHeight="1" x14ac:dyDescent="0.25">
      <c r="B241" s="227"/>
      <c r="P241" s="264">
        <f t="shared" si="29"/>
        <v>0</v>
      </c>
      <c r="Q241" s="266">
        <f t="shared" si="23"/>
        <v>0</v>
      </c>
      <c r="T241" s="264">
        <f t="shared" si="24"/>
        <v>0</v>
      </c>
      <c r="U241" s="264">
        <f t="shared" si="25"/>
        <v>0</v>
      </c>
      <c r="V241" s="264">
        <f t="shared" si="26"/>
        <v>0</v>
      </c>
      <c r="W241" s="264">
        <f t="shared" si="27"/>
        <v>0</v>
      </c>
      <c r="X241" s="264">
        <f t="shared" si="28"/>
        <v>0</v>
      </c>
    </row>
    <row r="242" spans="1:24" ht="12.75" customHeight="1" x14ac:dyDescent="0.25">
      <c r="B242" s="227"/>
      <c r="P242" s="264">
        <f t="shared" si="29"/>
        <v>0</v>
      </c>
      <c r="Q242" s="266">
        <f t="shared" si="23"/>
        <v>0</v>
      </c>
      <c r="T242" s="264">
        <f t="shared" si="24"/>
        <v>0</v>
      </c>
      <c r="U242" s="264">
        <f t="shared" si="25"/>
        <v>0</v>
      </c>
      <c r="V242" s="264">
        <f t="shared" si="26"/>
        <v>0</v>
      </c>
      <c r="W242" s="264">
        <f t="shared" si="27"/>
        <v>0</v>
      </c>
      <c r="X242" s="264">
        <f t="shared" si="28"/>
        <v>0</v>
      </c>
    </row>
    <row r="243" spans="1:24" ht="12.75" customHeight="1" x14ac:dyDescent="0.25">
      <c r="B243" s="227"/>
      <c r="P243" s="264">
        <f t="shared" si="29"/>
        <v>0</v>
      </c>
      <c r="Q243" s="266">
        <f t="shared" si="23"/>
        <v>0</v>
      </c>
      <c r="T243" s="264">
        <f t="shared" si="24"/>
        <v>0</v>
      </c>
      <c r="U243" s="264">
        <f t="shared" si="25"/>
        <v>0</v>
      </c>
      <c r="V243" s="264">
        <f t="shared" si="26"/>
        <v>0</v>
      </c>
      <c r="W243" s="264">
        <f t="shared" si="27"/>
        <v>0</v>
      </c>
      <c r="X243" s="264">
        <f t="shared" si="28"/>
        <v>0</v>
      </c>
    </row>
    <row r="244" spans="1:24" ht="12.75" customHeight="1" thickBot="1" x14ac:dyDescent="0.3">
      <c r="B244" s="227"/>
      <c r="P244" s="264">
        <f t="shared" si="29"/>
        <v>0</v>
      </c>
      <c r="Q244" s="266">
        <f t="shared" si="23"/>
        <v>0</v>
      </c>
      <c r="T244" s="264">
        <f t="shared" si="24"/>
        <v>0</v>
      </c>
      <c r="U244" s="264">
        <f t="shared" si="25"/>
        <v>0</v>
      </c>
      <c r="V244" s="264">
        <f t="shared" si="26"/>
        <v>0</v>
      </c>
      <c r="W244" s="264">
        <f t="shared" si="27"/>
        <v>0</v>
      </c>
      <c r="X244" s="264">
        <f t="shared" si="28"/>
        <v>0</v>
      </c>
    </row>
    <row r="245" spans="1:24" ht="12.75" customHeight="1" thickBot="1" x14ac:dyDescent="0.3">
      <c r="A245" s="10" t="s">
        <v>114</v>
      </c>
      <c r="B245" s="11" t="s">
        <v>453</v>
      </c>
      <c r="C245" s="12"/>
      <c r="D245" s="13"/>
      <c r="E245" s="172"/>
      <c r="F245" s="168">
        <f>F237+F229+F221</f>
        <v>775020</v>
      </c>
      <c r="P245" s="264">
        <f t="shared" si="29"/>
        <v>0</v>
      </c>
      <c r="R245" s="266">
        <f>SUM(P221:P240)</f>
        <v>1270770.3600000001</v>
      </c>
      <c r="T245" s="264">
        <f t="shared" si="24"/>
        <v>0</v>
      </c>
      <c r="U245" s="264">
        <f t="shared" si="25"/>
        <v>0</v>
      </c>
      <c r="V245" s="264">
        <f t="shared" si="26"/>
        <v>0</v>
      </c>
      <c r="W245" s="264">
        <f t="shared" si="27"/>
        <v>0</v>
      </c>
      <c r="X245" s="264">
        <f t="shared" si="28"/>
        <v>0</v>
      </c>
    </row>
    <row r="246" spans="1:24" ht="12.75" customHeight="1" thickBot="1" x14ac:dyDescent="0.3">
      <c r="A246" s="27"/>
      <c r="B246" s="28"/>
      <c r="C246" s="29"/>
      <c r="D246" s="30"/>
      <c r="E246" s="153"/>
      <c r="F246" s="154"/>
      <c r="P246" s="264">
        <f t="shared" si="29"/>
        <v>0</v>
      </c>
      <c r="Q246" s="266">
        <f t="shared" si="23"/>
        <v>0</v>
      </c>
      <c r="T246" s="264">
        <f t="shared" si="24"/>
        <v>0</v>
      </c>
      <c r="U246" s="264">
        <f t="shared" si="25"/>
        <v>0</v>
      </c>
      <c r="V246" s="264">
        <f t="shared" si="26"/>
        <v>0</v>
      </c>
      <c r="W246" s="264">
        <f t="shared" si="27"/>
        <v>0</v>
      </c>
      <c r="X246" s="264">
        <f t="shared" si="28"/>
        <v>0</v>
      </c>
    </row>
    <row r="247" spans="1:24" ht="14.5" thickBot="1" x14ac:dyDescent="0.3">
      <c r="A247" s="221" t="s">
        <v>454</v>
      </c>
      <c r="B247" s="222"/>
      <c r="C247" s="222"/>
      <c r="D247" s="222"/>
      <c r="E247" s="222"/>
      <c r="F247" s="223"/>
      <c r="P247" s="264">
        <f t="shared" si="29"/>
        <v>0</v>
      </c>
      <c r="Q247" s="266">
        <f t="shared" si="23"/>
        <v>0</v>
      </c>
      <c r="T247" s="264">
        <f t="shared" si="24"/>
        <v>0</v>
      </c>
      <c r="U247" s="264">
        <f t="shared" si="25"/>
        <v>0</v>
      </c>
      <c r="V247" s="264">
        <f t="shared" si="26"/>
        <v>0</v>
      </c>
      <c r="W247" s="264">
        <f t="shared" si="27"/>
        <v>0</v>
      </c>
      <c r="X247" s="264">
        <f t="shared" si="28"/>
        <v>0</v>
      </c>
    </row>
    <row r="248" spans="1:24" ht="12.75" customHeight="1" x14ac:dyDescent="0.25">
      <c r="A248" s="5"/>
      <c r="B248" s="4"/>
      <c r="C248" s="6"/>
      <c r="D248" s="7"/>
      <c r="P248" s="264">
        <f t="shared" si="29"/>
        <v>0</v>
      </c>
      <c r="Q248" s="266">
        <f t="shared" si="23"/>
        <v>0</v>
      </c>
      <c r="T248" s="264">
        <f t="shared" si="24"/>
        <v>0</v>
      </c>
      <c r="U248" s="264">
        <f t="shared" si="25"/>
        <v>0</v>
      </c>
      <c r="V248" s="264">
        <f t="shared" si="26"/>
        <v>0</v>
      </c>
      <c r="W248" s="264">
        <f t="shared" si="27"/>
        <v>0</v>
      </c>
      <c r="X248" s="264">
        <f t="shared" si="28"/>
        <v>0</v>
      </c>
    </row>
    <row r="249" spans="1:24" ht="72" x14ac:dyDescent="0.25">
      <c r="A249" s="86" t="s">
        <v>33</v>
      </c>
      <c r="B249" s="87" t="s">
        <v>455</v>
      </c>
      <c r="C249" s="173" t="s">
        <v>130</v>
      </c>
      <c r="D249" s="174">
        <v>2</v>
      </c>
      <c r="E249" s="175">
        <v>78000</v>
      </c>
      <c r="F249" s="175">
        <f>E249*D249</f>
        <v>156000</v>
      </c>
      <c r="H249" s="146">
        <v>1480</v>
      </c>
      <c r="J249" s="264">
        <v>10602.15527422981</v>
      </c>
      <c r="K249" s="264">
        <v>1601.2673226414058</v>
      </c>
      <c r="L249" s="264">
        <v>25886.379080645165</v>
      </c>
      <c r="M249" s="264">
        <v>1712.6185</v>
      </c>
      <c r="N249" s="264">
        <v>9552.5806451612898</v>
      </c>
      <c r="O249" s="264">
        <v>49355</v>
      </c>
      <c r="P249" s="264">
        <f t="shared" si="29"/>
        <v>98710</v>
      </c>
      <c r="Q249" s="266">
        <f t="shared" si="23"/>
        <v>57290</v>
      </c>
      <c r="T249" s="264">
        <f t="shared" si="24"/>
        <v>21204.31054845962</v>
      </c>
      <c r="U249" s="264">
        <f t="shared" si="25"/>
        <v>3202.5346452828117</v>
      </c>
      <c r="V249" s="264">
        <f t="shared" si="26"/>
        <v>51772.75816129033</v>
      </c>
      <c r="W249" s="264">
        <f t="shared" si="27"/>
        <v>3425.2370000000001</v>
      </c>
      <c r="X249" s="264">
        <f t="shared" si="28"/>
        <v>19105.16129032258</v>
      </c>
    </row>
    <row r="250" spans="1:24" ht="12.75" customHeight="1" thickBot="1" x14ac:dyDescent="0.3">
      <c r="A250" s="176"/>
      <c r="B250" s="49"/>
      <c r="C250" s="176"/>
      <c r="D250" s="176"/>
      <c r="E250" s="176"/>
      <c r="F250" s="176"/>
      <c r="P250" s="264">
        <f t="shared" si="29"/>
        <v>0</v>
      </c>
      <c r="Q250" s="266">
        <f t="shared" si="23"/>
        <v>0</v>
      </c>
      <c r="T250" s="264">
        <f t="shared" si="24"/>
        <v>0</v>
      </c>
      <c r="U250" s="264">
        <f t="shared" si="25"/>
        <v>0</v>
      </c>
      <c r="V250" s="264">
        <f t="shared" si="26"/>
        <v>0</v>
      </c>
      <c r="W250" s="264">
        <f t="shared" si="27"/>
        <v>0</v>
      </c>
      <c r="X250" s="264">
        <f t="shared" si="28"/>
        <v>0</v>
      </c>
    </row>
    <row r="251" spans="1:24" ht="12.75" customHeight="1" thickBot="1" x14ac:dyDescent="0.3">
      <c r="A251" s="10" t="s">
        <v>185</v>
      </c>
      <c r="B251" s="11" t="s">
        <v>456</v>
      </c>
      <c r="C251" s="12"/>
      <c r="D251" s="13"/>
      <c r="E251" s="172"/>
      <c r="F251" s="168">
        <f>F249</f>
        <v>156000</v>
      </c>
      <c r="P251" s="264">
        <f t="shared" si="29"/>
        <v>0</v>
      </c>
      <c r="R251" s="266">
        <f>SUM(P249)</f>
        <v>98710</v>
      </c>
      <c r="T251" s="264">
        <f t="shared" si="24"/>
        <v>0</v>
      </c>
      <c r="U251" s="264">
        <f t="shared" si="25"/>
        <v>0</v>
      </c>
      <c r="V251" s="264">
        <f t="shared" si="26"/>
        <v>0</v>
      </c>
      <c r="W251" s="264">
        <f t="shared" si="27"/>
        <v>0</v>
      </c>
      <c r="X251" s="264">
        <f t="shared" si="28"/>
        <v>0</v>
      </c>
    </row>
    <row r="252" spans="1:24" ht="12.75" customHeight="1" x14ac:dyDescent="0.25">
      <c r="A252" s="27"/>
      <c r="B252" s="28"/>
      <c r="C252" s="29"/>
      <c r="D252" s="30"/>
      <c r="E252" s="153"/>
      <c r="F252" s="154"/>
      <c r="P252" s="264">
        <f t="shared" si="29"/>
        <v>0</v>
      </c>
      <c r="Q252" s="266">
        <f t="shared" si="23"/>
        <v>0</v>
      </c>
      <c r="T252" s="264">
        <f t="shared" si="24"/>
        <v>0</v>
      </c>
      <c r="U252" s="264">
        <f t="shared" si="25"/>
        <v>0</v>
      </c>
      <c r="V252" s="264">
        <f t="shared" si="26"/>
        <v>0</v>
      </c>
      <c r="W252" s="264">
        <f t="shared" si="27"/>
        <v>0</v>
      </c>
      <c r="X252" s="264">
        <f t="shared" si="28"/>
        <v>0</v>
      </c>
    </row>
    <row r="253" spans="1:24" ht="13.5" thickBot="1" x14ac:dyDescent="0.3">
      <c r="A253" s="231" t="s">
        <v>289</v>
      </c>
      <c r="B253" s="231"/>
      <c r="C253" s="231"/>
      <c r="D253" s="231"/>
      <c r="E253" s="231"/>
      <c r="F253" s="231"/>
      <c r="P253" s="264">
        <f t="shared" si="29"/>
        <v>0</v>
      </c>
      <c r="Q253" s="266">
        <f t="shared" si="23"/>
        <v>0</v>
      </c>
      <c r="T253" s="264">
        <f t="shared" si="24"/>
        <v>0</v>
      </c>
      <c r="U253" s="264">
        <f t="shared" si="25"/>
        <v>0</v>
      </c>
      <c r="V253" s="264">
        <f t="shared" si="26"/>
        <v>0</v>
      </c>
      <c r="W253" s="264">
        <f t="shared" si="27"/>
        <v>0</v>
      </c>
      <c r="X253" s="264">
        <f t="shared" si="28"/>
        <v>0</v>
      </c>
    </row>
    <row r="254" spans="1:24" ht="13.5" thickBot="1" x14ac:dyDescent="0.3">
      <c r="A254" s="216" t="s">
        <v>457</v>
      </c>
      <c r="B254" s="217"/>
      <c r="C254" s="217"/>
      <c r="D254" s="217"/>
      <c r="E254" s="217"/>
      <c r="F254" s="218"/>
      <c r="P254" s="264">
        <f t="shared" si="29"/>
        <v>0</v>
      </c>
      <c r="Q254" s="266">
        <f t="shared" si="23"/>
        <v>0</v>
      </c>
      <c r="T254" s="264">
        <f t="shared" si="24"/>
        <v>0</v>
      </c>
      <c r="U254" s="264">
        <f t="shared" si="25"/>
        <v>0</v>
      </c>
      <c r="V254" s="264">
        <f t="shared" si="26"/>
        <v>0</v>
      </c>
      <c r="W254" s="264">
        <f t="shared" si="27"/>
        <v>0</v>
      </c>
      <c r="X254" s="264">
        <f t="shared" si="28"/>
        <v>0</v>
      </c>
    </row>
    <row r="255" spans="1:24" ht="12.75" customHeight="1" x14ac:dyDescent="0.25">
      <c r="A255" s="51"/>
      <c r="B255" s="51"/>
      <c r="C255" s="51"/>
      <c r="D255" s="51"/>
      <c r="E255" s="51"/>
      <c r="F255" s="51"/>
      <c r="P255" s="264">
        <f t="shared" si="29"/>
        <v>0</v>
      </c>
      <c r="Q255" s="266">
        <f t="shared" si="23"/>
        <v>0</v>
      </c>
      <c r="T255" s="264">
        <f t="shared" si="24"/>
        <v>0</v>
      </c>
      <c r="U255" s="264">
        <f t="shared" si="25"/>
        <v>0</v>
      </c>
      <c r="V255" s="264">
        <f t="shared" si="26"/>
        <v>0</v>
      </c>
      <c r="W255" s="264">
        <f t="shared" si="27"/>
        <v>0</v>
      </c>
      <c r="X255" s="264">
        <f t="shared" si="28"/>
        <v>0</v>
      </c>
    </row>
    <row r="256" spans="1:24" ht="72" x14ac:dyDescent="0.25">
      <c r="A256" s="2" t="s">
        <v>149</v>
      </c>
      <c r="B256" s="91" t="s">
        <v>451</v>
      </c>
      <c r="C256" s="84" t="s">
        <v>130</v>
      </c>
      <c r="D256" s="85">
        <v>117</v>
      </c>
      <c r="E256" s="143">
        <f>H256</f>
        <v>1865</v>
      </c>
      <c r="F256" s="144">
        <f>E256*D256</f>
        <v>218205</v>
      </c>
      <c r="H256" s="146">
        <v>1865</v>
      </c>
      <c r="J256" s="264">
        <v>561.55441573447706</v>
      </c>
      <c r="K256" s="264">
        <v>84.812824613712991</v>
      </c>
      <c r="L256" s="264">
        <v>1371.0995645806452</v>
      </c>
      <c r="M256" s="264">
        <v>90.710657999999995</v>
      </c>
      <c r="N256" s="264">
        <v>505.96258064516127</v>
      </c>
      <c r="O256" s="264">
        <v>2614.14</v>
      </c>
      <c r="P256" s="264">
        <f t="shared" si="29"/>
        <v>305854.38</v>
      </c>
      <c r="Q256" s="266">
        <f t="shared" si="23"/>
        <v>-87649.38</v>
      </c>
      <c r="T256" s="264">
        <f t="shared" si="24"/>
        <v>65701.866640933818</v>
      </c>
      <c r="U256" s="264">
        <f t="shared" si="25"/>
        <v>9923.1004798044196</v>
      </c>
      <c r="V256" s="264">
        <f t="shared" si="26"/>
        <v>160418.64905593547</v>
      </c>
      <c r="W256" s="264">
        <f t="shared" si="27"/>
        <v>10613.146986</v>
      </c>
      <c r="X256" s="264">
        <f t="shared" si="28"/>
        <v>59197.621935483869</v>
      </c>
    </row>
    <row r="257" spans="1:24" ht="12.75" customHeight="1" x14ac:dyDescent="0.25">
      <c r="B257" s="91"/>
      <c r="C257" s="160"/>
      <c r="D257" s="160"/>
      <c r="P257" s="264">
        <f t="shared" si="29"/>
        <v>0</v>
      </c>
      <c r="Q257" s="266">
        <f t="shared" si="23"/>
        <v>0</v>
      </c>
      <c r="T257" s="264">
        <f t="shared" si="24"/>
        <v>0</v>
      </c>
      <c r="U257" s="264">
        <f t="shared" si="25"/>
        <v>0</v>
      </c>
      <c r="V257" s="264">
        <f t="shared" si="26"/>
        <v>0</v>
      </c>
      <c r="W257" s="264">
        <f t="shared" si="27"/>
        <v>0</v>
      </c>
      <c r="X257" s="264">
        <f t="shared" si="28"/>
        <v>0</v>
      </c>
    </row>
    <row r="258" spans="1:24" ht="63" x14ac:dyDescent="0.25">
      <c r="A258" s="2" t="s">
        <v>208</v>
      </c>
      <c r="B258" s="91" t="s">
        <v>452</v>
      </c>
      <c r="C258" s="84" t="s">
        <v>130</v>
      </c>
      <c r="D258" s="85">
        <v>31.65</v>
      </c>
      <c r="E258" s="143">
        <f>H258</f>
        <v>1360</v>
      </c>
      <c r="F258" s="144">
        <f>E258*D258</f>
        <v>43044</v>
      </c>
      <c r="H258" s="146">
        <v>1360</v>
      </c>
      <c r="J258" s="264">
        <v>468.86852907310669</v>
      </c>
      <c r="K258" s="264">
        <v>70.814266986317847</v>
      </c>
      <c r="L258" s="264">
        <v>1144.7963332580646</v>
      </c>
      <c r="M258" s="264">
        <v>75.738649000000009</v>
      </c>
      <c r="N258" s="264">
        <v>422.45225806451612</v>
      </c>
      <c r="O258" s="264">
        <v>2182.67</v>
      </c>
      <c r="P258" s="264">
        <f t="shared" si="29"/>
        <v>69081.505499999999</v>
      </c>
      <c r="Q258" s="266">
        <f t="shared" si="23"/>
        <v>-26037.505499999999</v>
      </c>
      <c r="T258" s="264">
        <f t="shared" si="24"/>
        <v>14839.688945163825</v>
      </c>
      <c r="U258" s="264">
        <f t="shared" si="25"/>
        <v>2241.2715501169596</v>
      </c>
      <c r="V258" s="264">
        <f t="shared" si="26"/>
        <v>36232.803947617744</v>
      </c>
      <c r="W258" s="264">
        <f t="shared" si="27"/>
        <v>2397.1282408500001</v>
      </c>
      <c r="X258" s="264">
        <f t="shared" si="28"/>
        <v>13370.613967741934</v>
      </c>
    </row>
    <row r="259" spans="1:24" ht="12.75" customHeight="1" thickBot="1" x14ac:dyDescent="0.3">
      <c r="B259" s="91"/>
      <c r="P259" s="264">
        <f t="shared" si="29"/>
        <v>0</v>
      </c>
      <c r="Q259" s="266">
        <f t="shared" si="23"/>
        <v>0</v>
      </c>
      <c r="T259" s="264">
        <f t="shared" si="24"/>
        <v>0</v>
      </c>
      <c r="U259" s="264">
        <f t="shared" si="25"/>
        <v>0</v>
      </c>
      <c r="V259" s="264">
        <f t="shared" si="26"/>
        <v>0</v>
      </c>
      <c r="W259" s="264">
        <f t="shared" si="27"/>
        <v>0</v>
      </c>
      <c r="X259" s="264">
        <f t="shared" si="28"/>
        <v>0</v>
      </c>
    </row>
    <row r="260" spans="1:24" ht="12.75" customHeight="1" thickBot="1" x14ac:dyDescent="0.3">
      <c r="A260" s="10" t="s">
        <v>17</v>
      </c>
      <c r="B260" s="11" t="s">
        <v>458</v>
      </c>
      <c r="C260" s="12"/>
      <c r="D260" s="13"/>
      <c r="E260" s="172"/>
      <c r="F260" s="168">
        <f>F258+F256</f>
        <v>261249</v>
      </c>
      <c r="P260" s="264">
        <f t="shared" si="29"/>
        <v>0</v>
      </c>
      <c r="R260" s="266">
        <f>SUM(P256:P258)</f>
        <v>374935.88549999997</v>
      </c>
      <c r="T260" s="264">
        <f t="shared" si="24"/>
        <v>0</v>
      </c>
      <c r="U260" s="264">
        <f t="shared" si="25"/>
        <v>0</v>
      </c>
      <c r="V260" s="264">
        <f t="shared" si="26"/>
        <v>0</v>
      </c>
      <c r="W260" s="264">
        <f t="shared" si="27"/>
        <v>0</v>
      </c>
      <c r="X260" s="264">
        <f t="shared" si="28"/>
        <v>0</v>
      </c>
    </row>
    <row r="261" spans="1:24" ht="12.75" customHeight="1" thickBot="1" x14ac:dyDescent="0.3">
      <c r="A261" s="27"/>
      <c r="B261" s="28"/>
      <c r="C261" s="29"/>
      <c r="D261" s="30"/>
      <c r="E261" s="153"/>
      <c r="F261" s="154"/>
      <c r="P261" s="264">
        <f t="shared" si="29"/>
        <v>0</v>
      </c>
      <c r="Q261" s="266">
        <f t="shared" si="23"/>
        <v>0</v>
      </c>
      <c r="T261" s="264">
        <f t="shared" si="24"/>
        <v>0</v>
      </c>
      <c r="U261" s="264">
        <f t="shared" si="25"/>
        <v>0</v>
      </c>
      <c r="V261" s="264">
        <f t="shared" si="26"/>
        <v>0</v>
      </c>
      <c r="W261" s="264">
        <f t="shared" si="27"/>
        <v>0</v>
      </c>
      <c r="X261" s="264">
        <f t="shared" si="28"/>
        <v>0</v>
      </c>
    </row>
    <row r="262" spans="1:24" ht="13.5" thickBot="1" x14ac:dyDescent="0.3">
      <c r="A262" s="216" t="s">
        <v>459</v>
      </c>
      <c r="B262" s="217"/>
      <c r="C262" s="217"/>
      <c r="D262" s="217"/>
      <c r="E262" s="217"/>
      <c r="F262" s="218"/>
      <c r="P262" s="264">
        <f t="shared" si="29"/>
        <v>0</v>
      </c>
      <c r="Q262" s="266">
        <f t="shared" si="23"/>
        <v>0</v>
      </c>
      <c r="T262" s="264">
        <f t="shared" si="24"/>
        <v>0</v>
      </c>
      <c r="U262" s="264">
        <f t="shared" si="25"/>
        <v>0</v>
      </c>
      <c r="V262" s="264">
        <f t="shared" si="26"/>
        <v>0</v>
      </c>
      <c r="W262" s="264">
        <f t="shared" si="27"/>
        <v>0</v>
      </c>
      <c r="X262" s="264">
        <f t="shared" si="28"/>
        <v>0</v>
      </c>
    </row>
    <row r="263" spans="1:24" ht="12.75" customHeight="1" x14ac:dyDescent="0.25">
      <c r="A263" s="5"/>
      <c r="B263" s="4"/>
      <c r="C263" s="6"/>
      <c r="D263" s="7"/>
      <c r="P263" s="264">
        <f t="shared" si="29"/>
        <v>0</v>
      </c>
      <c r="Q263" s="266">
        <f t="shared" si="23"/>
        <v>0</v>
      </c>
      <c r="T263" s="264">
        <f t="shared" si="24"/>
        <v>0</v>
      </c>
      <c r="U263" s="264">
        <f t="shared" si="25"/>
        <v>0</v>
      </c>
      <c r="V263" s="264">
        <f t="shared" si="26"/>
        <v>0</v>
      </c>
      <c r="W263" s="264">
        <f t="shared" si="27"/>
        <v>0</v>
      </c>
      <c r="X263" s="264">
        <f t="shared" si="28"/>
        <v>0</v>
      </c>
    </row>
    <row r="264" spans="1:24" ht="12.75" customHeight="1" x14ac:dyDescent="0.25">
      <c r="A264" s="2" t="s">
        <v>33</v>
      </c>
      <c r="B264" s="227" t="s">
        <v>460</v>
      </c>
      <c r="C264" s="3" t="s">
        <v>130</v>
      </c>
      <c r="D264" s="1">
        <v>69.319999999999993</v>
      </c>
      <c r="E264" s="143">
        <f>H264</f>
        <v>1480</v>
      </c>
      <c r="F264" s="144">
        <f>E264*D264</f>
        <v>102593.59999999999</v>
      </c>
      <c r="H264" s="146">
        <v>1480</v>
      </c>
      <c r="J264" s="264">
        <v>405.38878223717012</v>
      </c>
      <c r="K264" s="264">
        <v>61.226778251361679</v>
      </c>
      <c r="L264" s="264">
        <v>989.80324477419367</v>
      </c>
      <c r="M264" s="264">
        <v>65.484452000000005</v>
      </c>
      <c r="N264" s="264">
        <v>365.25677419354838</v>
      </c>
      <c r="O264" s="264">
        <v>1887.16</v>
      </c>
      <c r="P264" s="264">
        <f t="shared" si="29"/>
        <v>130817.93119999999</v>
      </c>
      <c r="Q264" s="266">
        <f t="shared" si="23"/>
        <v>-28224.331200000001</v>
      </c>
      <c r="T264" s="264">
        <f t="shared" si="24"/>
        <v>28101.550384680631</v>
      </c>
      <c r="U264" s="264">
        <f t="shared" si="25"/>
        <v>4244.2402683843911</v>
      </c>
      <c r="V264" s="264">
        <f t="shared" si="26"/>
        <v>68613.1609277471</v>
      </c>
      <c r="W264" s="264">
        <f t="shared" si="27"/>
        <v>4539.38221264</v>
      </c>
      <c r="X264" s="264">
        <f t="shared" si="28"/>
        <v>25319.599587096771</v>
      </c>
    </row>
    <row r="265" spans="1:24" ht="12.75" customHeight="1" x14ac:dyDescent="0.25">
      <c r="B265" s="227"/>
      <c r="P265" s="264">
        <f t="shared" si="29"/>
        <v>0</v>
      </c>
      <c r="Q265" s="266">
        <f t="shared" si="23"/>
        <v>0</v>
      </c>
      <c r="T265" s="264">
        <f t="shared" si="24"/>
        <v>0</v>
      </c>
      <c r="U265" s="264">
        <f t="shared" si="25"/>
        <v>0</v>
      </c>
      <c r="V265" s="264">
        <f t="shared" si="26"/>
        <v>0</v>
      </c>
      <c r="W265" s="264">
        <f t="shared" si="27"/>
        <v>0</v>
      </c>
      <c r="X265" s="264">
        <f t="shared" si="28"/>
        <v>0</v>
      </c>
    </row>
    <row r="266" spans="1:24" ht="12.75" customHeight="1" x14ac:dyDescent="0.25">
      <c r="B266" s="227"/>
      <c r="P266" s="264">
        <f t="shared" si="29"/>
        <v>0</v>
      </c>
      <c r="Q266" s="266">
        <f t="shared" si="23"/>
        <v>0</v>
      </c>
      <c r="T266" s="264">
        <f t="shared" si="24"/>
        <v>0</v>
      </c>
      <c r="U266" s="264">
        <f t="shared" si="25"/>
        <v>0</v>
      </c>
      <c r="V266" s="264">
        <f t="shared" si="26"/>
        <v>0</v>
      </c>
      <c r="W266" s="264">
        <f t="shared" si="27"/>
        <v>0</v>
      </c>
      <c r="X266" s="264">
        <f t="shared" si="28"/>
        <v>0</v>
      </c>
    </row>
    <row r="267" spans="1:24" ht="12.75" customHeight="1" x14ac:dyDescent="0.25">
      <c r="A267" s="2" t="s">
        <v>115</v>
      </c>
      <c r="B267" s="227" t="s">
        <v>461</v>
      </c>
      <c r="C267" s="3" t="s">
        <v>130</v>
      </c>
      <c r="D267" s="1">
        <v>154</v>
      </c>
      <c r="E267" s="143">
        <f>H267</f>
        <v>1570</v>
      </c>
      <c r="F267" s="144">
        <f>E267*D267</f>
        <v>241780</v>
      </c>
      <c r="H267" s="146">
        <v>1570</v>
      </c>
      <c r="J267" s="264">
        <v>498.71481524069844</v>
      </c>
      <c r="K267" s="264">
        <v>75.322018618529327</v>
      </c>
      <c r="L267" s="264">
        <v>1217.6694668709679</v>
      </c>
      <c r="M267" s="264">
        <v>80.559867000000011</v>
      </c>
      <c r="N267" s="264">
        <v>449.34387096774196</v>
      </c>
      <c r="O267" s="264">
        <v>2321.61</v>
      </c>
      <c r="P267" s="264">
        <f t="shared" si="29"/>
        <v>357527.94</v>
      </c>
      <c r="Q267" s="266">
        <f t="shared" ref="Q267:Q330" si="30">F267-P267</f>
        <v>-115747.94</v>
      </c>
      <c r="T267" s="264">
        <f t="shared" ref="T267:T330" si="31">J267*$D267</f>
        <v>76802.081547067559</v>
      </c>
      <c r="U267" s="264">
        <f t="shared" ref="U267:U330" si="32">K267*$D267</f>
        <v>11599.590867253517</v>
      </c>
      <c r="V267" s="264">
        <f t="shared" ref="V267:V330" si="33">L267*$D267</f>
        <v>187521.09789812905</v>
      </c>
      <c r="W267" s="264">
        <f t="shared" ref="W267:W330" si="34">M267*$D267</f>
        <v>12406.219518000002</v>
      </c>
      <c r="X267" s="264">
        <f t="shared" ref="X267:X330" si="35">N267*$D267</f>
        <v>69198.95612903226</v>
      </c>
    </row>
    <row r="268" spans="1:24" ht="12.75" customHeight="1" x14ac:dyDescent="0.25">
      <c r="B268" s="227"/>
      <c r="P268" s="264">
        <f t="shared" si="29"/>
        <v>0</v>
      </c>
      <c r="Q268" s="266">
        <f t="shared" si="30"/>
        <v>0</v>
      </c>
      <c r="T268" s="264">
        <f t="shared" si="31"/>
        <v>0</v>
      </c>
      <c r="U268" s="264">
        <f t="shared" si="32"/>
        <v>0</v>
      </c>
      <c r="V268" s="264">
        <f t="shared" si="33"/>
        <v>0</v>
      </c>
      <c r="W268" s="264">
        <f t="shared" si="34"/>
        <v>0</v>
      </c>
      <c r="X268" s="264">
        <f t="shared" si="35"/>
        <v>0</v>
      </c>
    </row>
    <row r="269" spans="1:24" ht="12.75" customHeight="1" x14ac:dyDescent="0.25">
      <c r="B269" s="227"/>
      <c r="P269" s="264">
        <f t="shared" ref="P269:P332" si="36">O269*D269</f>
        <v>0</v>
      </c>
      <c r="Q269" s="266">
        <f t="shared" si="30"/>
        <v>0</v>
      </c>
      <c r="T269" s="264">
        <f t="shared" si="31"/>
        <v>0</v>
      </c>
      <c r="U269" s="264">
        <f t="shared" si="32"/>
        <v>0</v>
      </c>
      <c r="V269" s="264">
        <f t="shared" si="33"/>
        <v>0</v>
      </c>
      <c r="W269" s="264">
        <f t="shared" si="34"/>
        <v>0</v>
      </c>
      <c r="X269" s="264">
        <f t="shared" si="35"/>
        <v>0</v>
      </c>
    </row>
    <row r="270" spans="1:24" ht="12.75" customHeight="1" x14ac:dyDescent="0.25">
      <c r="B270" s="227"/>
      <c r="P270" s="264">
        <f t="shared" si="36"/>
        <v>0</v>
      </c>
      <c r="Q270" s="266">
        <f t="shared" si="30"/>
        <v>0</v>
      </c>
      <c r="T270" s="264">
        <f t="shared" si="31"/>
        <v>0</v>
      </c>
      <c r="U270" s="264">
        <f t="shared" si="32"/>
        <v>0</v>
      </c>
      <c r="V270" s="264">
        <f t="shared" si="33"/>
        <v>0</v>
      </c>
      <c r="W270" s="264">
        <f t="shared" si="34"/>
        <v>0</v>
      </c>
      <c r="X270" s="264">
        <f t="shared" si="35"/>
        <v>0</v>
      </c>
    </row>
    <row r="271" spans="1:24" ht="12.75" customHeight="1" x14ac:dyDescent="0.25">
      <c r="B271" s="227"/>
      <c r="P271" s="264">
        <f t="shared" si="36"/>
        <v>0</v>
      </c>
      <c r="Q271" s="266">
        <f t="shared" si="30"/>
        <v>0</v>
      </c>
      <c r="T271" s="264">
        <f t="shared" si="31"/>
        <v>0</v>
      </c>
      <c r="U271" s="264">
        <f t="shared" si="32"/>
        <v>0</v>
      </c>
      <c r="V271" s="264">
        <f t="shared" si="33"/>
        <v>0</v>
      </c>
      <c r="W271" s="264">
        <f t="shared" si="34"/>
        <v>0</v>
      </c>
      <c r="X271" s="264">
        <f t="shared" si="35"/>
        <v>0</v>
      </c>
    </row>
    <row r="272" spans="1:24" ht="12.75" customHeight="1" x14ac:dyDescent="0.25">
      <c r="B272" s="227"/>
      <c r="P272" s="264">
        <f t="shared" si="36"/>
        <v>0</v>
      </c>
      <c r="Q272" s="266">
        <f t="shared" si="30"/>
        <v>0</v>
      </c>
      <c r="T272" s="264">
        <f t="shared" si="31"/>
        <v>0</v>
      </c>
      <c r="U272" s="264">
        <f t="shared" si="32"/>
        <v>0</v>
      </c>
      <c r="V272" s="264">
        <f t="shared" si="33"/>
        <v>0</v>
      </c>
      <c r="W272" s="264">
        <f t="shared" si="34"/>
        <v>0</v>
      </c>
      <c r="X272" s="264">
        <f t="shared" si="35"/>
        <v>0</v>
      </c>
    </row>
    <row r="273" spans="1:24" ht="12.75" customHeight="1" x14ac:dyDescent="0.25">
      <c r="B273" s="227"/>
      <c r="P273" s="264">
        <f t="shared" si="36"/>
        <v>0</v>
      </c>
      <c r="Q273" s="266">
        <f t="shared" si="30"/>
        <v>0</v>
      </c>
      <c r="T273" s="264">
        <f t="shared" si="31"/>
        <v>0</v>
      </c>
      <c r="U273" s="264">
        <f t="shared" si="32"/>
        <v>0</v>
      </c>
      <c r="V273" s="264">
        <f t="shared" si="33"/>
        <v>0</v>
      </c>
      <c r="W273" s="264">
        <f t="shared" si="34"/>
        <v>0</v>
      </c>
      <c r="X273" s="264">
        <f t="shared" si="35"/>
        <v>0</v>
      </c>
    </row>
    <row r="274" spans="1:24" ht="12.75" customHeight="1" x14ac:dyDescent="0.25">
      <c r="B274" s="227"/>
      <c r="P274" s="264">
        <f t="shared" si="36"/>
        <v>0</v>
      </c>
      <c r="Q274" s="266">
        <f t="shared" si="30"/>
        <v>0</v>
      </c>
      <c r="T274" s="264">
        <f t="shared" si="31"/>
        <v>0</v>
      </c>
      <c r="U274" s="264">
        <f t="shared" si="32"/>
        <v>0</v>
      </c>
      <c r="V274" s="264">
        <f t="shared" si="33"/>
        <v>0</v>
      </c>
      <c r="W274" s="264">
        <f t="shared" si="34"/>
        <v>0</v>
      </c>
      <c r="X274" s="264">
        <f t="shared" si="35"/>
        <v>0</v>
      </c>
    </row>
    <row r="275" spans="1:24" ht="12.75" customHeight="1" x14ac:dyDescent="0.25">
      <c r="A275" s="2"/>
      <c r="B275" s="227" t="s">
        <v>462</v>
      </c>
      <c r="C275" s="3"/>
      <c r="D275" s="1">
        <v>0</v>
      </c>
      <c r="P275" s="264">
        <f t="shared" si="36"/>
        <v>0</v>
      </c>
      <c r="Q275" s="266">
        <f t="shared" si="30"/>
        <v>0</v>
      </c>
      <c r="T275" s="264">
        <f t="shared" si="31"/>
        <v>0</v>
      </c>
      <c r="U275" s="264">
        <f t="shared" si="32"/>
        <v>0</v>
      </c>
      <c r="V275" s="264">
        <f t="shared" si="33"/>
        <v>0</v>
      </c>
      <c r="W275" s="264">
        <f t="shared" si="34"/>
        <v>0</v>
      </c>
      <c r="X275" s="264">
        <f t="shared" si="35"/>
        <v>0</v>
      </c>
    </row>
    <row r="276" spans="1:24" ht="12.75" customHeight="1" thickBot="1" x14ac:dyDescent="0.3">
      <c r="B276" s="227"/>
      <c r="P276" s="264">
        <f t="shared" si="36"/>
        <v>0</v>
      </c>
      <c r="Q276" s="266">
        <f t="shared" si="30"/>
        <v>0</v>
      </c>
      <c r="T276" s="264">
        <f t="shared" si="31"/>
        <v>0</v>
      </c>
      <c r="U276" s="264">
        <f t="shared" si="32"/>
        <v>0</v>
      </c>
      <c r="V276" s="264">
        <f t="shared" si="33"/>
        <v>0</v>
      </c>
      <c r="W276" s="264">
        <f t="shared" si="34"/>
        <v>0</v>
      </c>
      <c r="X276" s="264">
        <f t="shared" si="35"/>
        <v>0</v>
      </c>
    </row>
    <row r="277" spans="1:24" ht="12.75" customHeight="1" thickBot="1" x14ac:dyDescent="0.3">
      <c r="A277" s="10" t="s">
        <v>77</v>
      </c>
      <c r="B277" s="11" t="s">
        <v>463</v>
      </c>
      <c r="C277" s="12"/>
      <c r="D277" s="13"/>
      <c r="E277" s="172"/>
      <c r="F277" s="168">
        <f>F267+F264</f>
        <v>344373.6</v>
      </c>
      <c r="P277" s="264">
        <f t="shared" si="36"/>
        <v>0</v>
      </c>
      <c r="R277" s="266">
        <f>SUM(P264:P270)</f>
        <v>488345.87119999999</v>
      </c>
      <c r="T277" s="264">
        <f t="shared" si="31"/>
        <v>0</v>
      </c>
      <c r="U277" s="264">
        <f t="shared" si="32"/>
        <v>0</v>
      </c>
      <c r="V277" s="264">
        <f t="shared" si="33"/>
        <v>0</v>
      </c>
      <c r="W277" s="264">
        <f t="shared" si="34"/>
        <v>0</v>
      </c>
      <c r="X277" s="264">
        <f t="shared" si="35"/>
        <v>0</v>
      </c>
    </row>
    <row r="278" spans="1:24" ht="12.75" customHeight="1" x14ac:dyDescent="0.25">
      <c r="A278" s="27"/>
      <c r="B278" s="28"/>
      <c r="C278" s="29"/>
      <c r="D278" s="30"/>
      <c r="E278" s="153"/>
      <c r="F278" s="154"/>
      <c r="P278" s="264">
        <f t="shared" si="36"/>
        <v>0</v>
      </c>
      <c r="Q278" s="266">
        <f t="shared" si="30"/>
        <v>0</v>
      </c>
      <c r="T278" s="264">
        <f t="shared" si="31"/>
        <v>0</v>
      </c>
      <c r="U278" s="264">
        <f t="shared" si="32"/>
        <v>0</v>
      </c>
      <c r="V278" s="264">
        <f t="shared" si="33"/>
        <v>0</v>
      </c>
      <c r="W278" s="264">
        <f t="shared" si="34"/>
        <v>0</v>
      </c>
      <c r="X278" s="264">
        <f t="shared" si="35"/>
        <v>0</v>
      </c>
    </row>
    <row r="279" spans="1:24" ht="14.5" thickBot="1" x14ac:dyDescent="0.3">
      <c r="A279" s="232" t="s">
        <v>290</v>
      </c>
      <c r="B279" s="232"/>
      <c r="C279" s="232"/>
      <c r="D279" s="232"/>
      <c r="E279" s="232"/>
      <c r="F279" s="232"/>
      <c r="P279" s="264">
        <f t="shared" si="36"/>
        <v>0</v>
      </c>
      <c r="Q279" s="266">
        <f t="shared" si="30"/>
        <v>0</v>
      </c>
      <c r="T279" s="264">
        <f t="shared" si="31"/>
        <v>0</v>
      </c>
      <c r="U279" s="264">
        <f t="shared" si="32"/>
        <v>0</v>
      </c>
      <c r="V279" s="264">
        <f t="shared" si="33"/>
        <v>0</v>
      </c>
      <c r="W279" s="264">
        <f t="shared" si="34"/>
        <v>0</v>
      </c>
      <c r="X279" s="264">
        <f t="shared" si="35"/>
        <v>0</v>
      </c>
    </row>
    <row r="280" spans="1:24" ht="14.5" thickBot="1" x14ac:dyDescent="0.3">
      <c r="A280" s="221" t="s">
        <v>464</v>
      </c>
      <c r="B280" s="222"/>
      <c r="C280" s="222"/>
      <c r="D280" s="222"/>
      <c r="E280" s="222"/>
      <c r="F280" s="223"/>
      <c r="P280" s="264">
        <f t="shared" si="36"/>
        <v>0</v>
      </c>
      <c r="Q280" s="266">
        <f t="shared" si="30"/>
        <v>0</v>
      </c>
      <c r="T280" s="264">
        <f t="shared" si="31"/>
        <v>0</v>
      </c>
      <c r="U280" s="264">
        <f t="shared" si="32"/>
        <v>0</v>
      </c>
      <c r="V280" s="264">
        <f t="shared" si="33"/>
        <v>0</v>
      </c>
      <c r="W280" s="264">
        <f t="shared" si="34"/>
        <v>0</v>
      </c>
      <c r="X280" s="264">
        <f t="shared" si="35"/>
        <v>0</v>
      </c>
    </row>
    <row r="281" spans="1:24" ht="12.75" customHeight="1" x14ac:dyDescent="0.25">
      <c r="A281" s="5"/>
      <c r="B281" s="4"/>
      <c r="C281" s="6"/>
      <c r="D281" s="7"/>
      <c r="P281" s="264">
        <f t="shared" si="36"/>
        <v>0</v>
      </c>
      <c r="Q281" s="266">
        <f t="shared" si="30"/>
        <v>0</v>
      </c>
      <c r="T281" s="264">
        <f t="shared" si="31"/>
        <v>0</v>
      </c>
      <c r="U281" s="264">
        <f t="shared" si="32"/>
        <v>0</v>
      </c>
      <c r="V281" s="264">
        <f t="shared" si="33"/>
        <v>0</v>
      </c>
      <c r="W281" s="264">
        <f t="shared" si="34"/>
        <v>0</v>
      </c>
      <c r="X281" s="264">
        <f t="shared" si="35"/>
        <v>0</v>
      </c>
    </row>
    <row r="282" spans="1:24" ht="12.75" customHeight="1" x14ac:dyDescent="0.25">
      <c r="A282" s="2" t="s">
        <v>149</v>
      </c>
      <c r="B282" s="227" t="s">
        <v>451</v>
      </c>
      <c r="C282" s="3" t="s">
        <v>130</v>
      </c>
      <c r="D282" s="1">
        <v>116.88</v>
      </c>
      <c r="E282" s="143">
        <f>H282</f>
        <v>1865</v>
      </c>
      <c r="F282" s="144">
        <f>E282*D282</f>
        <v>217981.19999999998</v>
      </c>
      <c r="H282" s="146">
        <v>1865</v>
      </c>
      <c r="J282" s="264">
        <v>561.55441573447706</v>
      </c>
      <c r="K282" s="264">
        <v>84.812824613712991</v>
      </c>
      <c r="L282" s="264">
        <v>1371.0995645806452</v>
      </c>
      <c r="M282" s="264">
        <v>90.710657999999995</v>
      </c>
      <c r="N282" s="264">
        <v>505.96258064516127</v>
      </c>
      <c r="O282" s="264">
        <v>2614.14</v>
      </c>
      <c r="P282" s="264">
        <f t="shared" si="36"/>
        <v>305540.68319999997</v>
      </c>
      <c r="Q282" s="266">
        <f t="shared" si="30"/>
        <v>-87559.483199999988</v>
      </c>
      <c r="T282" s="264">
        <f t="shared" si="31"/>
        <v>65634.480111045676</v>
      </c>
      <c r="U282" s="264">
        <f t="shared" si="32"/>
        <v>9912.9229408507745</v>
      </c>
      <c r="V282" s="264">
        <f t="shared" si="33"/>
        <v>160254.1171081858</v>
      </c>
      <c r="W282" s="264">
        <f t="shared" si="34"/>
        <v>10602.261707039999</v>
      </c>
      <c r="X282" s="264">
        <f t="shared" si="35"/>
        <v>59136.906425806446</v>
      </c>
    </row>
    <row r="283" spans="1:24" ht="12.75" customHeight="1" x14ac:dyDescent="0.25">
      <c r="B283" s="227"/>
      <c r="P283" s="264">
        <f t="shared" si="36"/>
        <v>0</v>
      </c>
      <c r="Q283" s="266">
        <f t="shared" si="30"/>
        <v>0</v>
      </c>
      <c r="T283" s="264">
        <f t="shared" si="31"/>
        <v>0</v>
      </c>
      <c r="U283" s="264">
        <f t="shared" si="32"/>
        <v>0</v>
      </c>
      <c r="V283" s="264">
        <f t="shared" si="33"/>
        <v>0</v>
      </c>
      <c r="W283" s="264">
        <f t="shared" si="34"/>
        <v>0</v>
      </c>
      <c r="X283" s="264">
        <f t="shared" si="35"/>
        <v>0</v>
      </c>
    </row>
    <row r="284" spans="1:24" ht="12.75" customHeight="1" x14ac:dyDescent="0.25">
      <c r="B284" s="227"/>
      <c r="P284" s="264">
        <f t="shared" si="36"/>
        <v>0</v>
      </c>
      <c r="Q284" s="266">
        <f t="shared" si="30"/>
        <v>0</v>
      </c>
      <c r="T284" s="264">
        <f t="shared" si="31"/>
        <v>0</v>
      </c>
      <c r="U284" s="264">
        <f t="shared" si="32"/>
        <v>0</v>
      </c>
      <c r="V284" s="264">
        <f t="shared" si="33"/>
        <v>0</v>
      </c>
      <c r="W284" s="264">
        <f t="shared" si="34"/>
        <v>0</v>
      </c>
      <c r="X284" s="264">
        <f t="shared" si="35"/>
        <v>0</v>
      </c>
    </row>
    <row r="285" spans="1:24" ht="12.75" customHeight="1" x14ac:dyDescent="0.25">
      <c r="B285" s="227"/>
      <c r="P285" s="264">
        <f t="shared" si="36"/>
        <v>0</v>
      </c>
      <c r="Q285" s="266">
        <f t="shared" si="30"/>
        <v>0</v>
      </c>
      <c r="T285" s="264">
        <f t="shared" si="31"/>
        <v>0</v>
      </c>
      <c r="U285" s="264">
        <f t="shared" si="32"/>
        <v>0</v>
      </c>
      <c r="V285" s="264">
        <f t="shared" si="33"/>
        <v>0</v>
      </c>
      <c r="W285" s="264">
        <f t="shared" si="34"/>
        <v>0</v>
      </c>
      <c r="X285" s="264">
        <f t="shared" si="35"/>
        <v>0</v>
      </c>
    </row>
    <row r="286" spans="1:24" ht="12.75" customHeight="1" x14ac:dyDescent="0.25">
      <c r="B286" s="227"/>
      <c r="P286" s="264">
        <f t="shared" si="36"/>
        <v>0</v>
      </c>
      <c r="Q286" s="266">
        <f t="shared" si="30"/>
        <v>0</v>
      </c>
      <c r="T286" s="264">
        <f t="shared" si="31"/>
        <v>0</v>
      </c>
      <c r="U286" s="264">
        <f t="shared" si="32"/>
        <v>0</v>
      </c>
      <c r="V286" s="264">
        <f t="shared" si="33"/>
        <v>0</v>
      </c>
      <c r="W286" s="264">
        <f t="shared" si="34"/>
        <v>0</v>
      </c>
      <c r="X286" s="264">
        <f t="shared" si="35"/>
        <v>0</v>
      </c>
    </row>
    <row r="287" spans="1:24" ht="12.75" customHeight="1" x14ac:dyDescent="0.25">
      <c r="B287" s="227"/>
      <c r="P287" s="264">
        <f t="shared" si="36"/>
        <v>0</v>
      </c>
      <c r="Q287" s="266">
        <f t="shared" si="30"/>
        <v>0</v>
      </c>
      <c r="T287" s="264">
        <f t="shared" si="31"/>
        <v>0</v>
      </c>
      <c r="U287" s="264">
        <f t="shared" si="32"/>
        <v>0</v>
      </c>
      <c r="V287" s="264">
        <f t="shared" si="33"/>
        <v>0</v>
      </c>
      <c r="W287" s="264">
        <f t="shared" si="34"/>
        <v>0</v>
      </c>
      <c r="X287" s="264">
        <f t="shared" si="35"/>
        <v>0</v>
      </c>
    </row>
    <row r="288" spans="1:24" ht="12.75" customHeight="1" x14ac:dyDescent="0.25">
      <c r="B288" s="227"/>
      <c r="P288" s="264">
        <f t="shared" si="36"/>
        <v>0</v>
      </c>
      <c r="Q288" s="266">
        <f t="shared" si="30"/>
        <v>0</v>
      </c>
      <c r="T288" s="264">
        <f t="shared" si="31"/>
        <v>0</v>
      </c>
      <c r="U288" s="264">
        <f t="shared" si="32"/>
        <v>0</v>
      </c>
      <c r="V288" s="264">
        <f t="shared" si="33"/>
        <v>0</v>
      </c>
      <c r="W288" s="264">
        <f t="shared" si="34"/>
        <v>0</v>
      </c>
      <c r="X288" s="264">
        <f t="shared" si="35"/>
        <v>0</v>
      </c>
    </row>
    <row r="289" spans="1:24" ht="12.75" customHeight="1" x14ac:dyDescent="0.25">
      <c r="B289" s="227"/>
      <c r="P289" s="264">
        <f t="shared" si="36"/>
        <v>0</v>
      </c>
      <c r="Q289" s="266">
        <f t="shared" si="30"/>
        <v>0</v>
      </c>
      <c r="T289" s="264">
        <f t="shared" si="31"/>
        <v>0</v>
      </c>
      <c r="U289" s="264">
        <f t="shared" si="32"/>
        <v>0</v>
      </c>
      <c r="V289" s="264">
        <f t="shared" si="33"/>
        <v>0</v>
      </c>
      <c r="W289" s="264">
        <f t="shared" si="34"/>
        <v>0</v>
      </c>
      <c r="X289" s="264">
        <f t="shared" si="35"/>
        <v>0</v>
      </c>
    </row>
    <row r="290" spans="1:24" ht="12.75" customHeight="1" x14ac:dyDescent="0.25">
      <c r="A290" s="2" t="s">
        <v>208</v>
      </c>
      <c r="B290" s="227" t="s">
        <v>452</v>
      </c>
      <c r="C290" s="3" t="s">
        <v>130</v>
      </c>
      <c r="D290" s="1">
        <v>31.65</v>
      </c>
      <c r="E290" s="143">
        <f>H290</f>
        <v>1360</v>
      </c>
      <c r="F290" s="144">
        <f>E290*D290</f>
        <v>43044</v>
      </c>
      <c r="H290" s="146">
        <v>1360</v>
      </c>
      <c r="J290" s="264">
        <v>468.86852907310669</v>
      </c>
      <c r="K290" s="264">
        <v>70.814266986317847</v>
      </c>
      <c r="L290" s="264">
        <v>1144.7963332580646</v>
      </c>
      <c r="M290" s="264">
        <v>75.738649000000009</v>
      </c>
      <c r="N290" s="264">
        <v>422.45225806451612</v>
      </c>
      <c r="O290" s="264">
        <v>2182.67</v>
      </c>
      <c r="P290" s="264">
        <f t="shared" si="36"/>
        <v>69081.505499999999</v>
      </c>
      <c r="Q290" s="266">
        <f t="shared" si="30"/>
        <v>-26037.505499999999</v>
      </c>
      <c r="T290" s="264">
        <f t="shared" si="31"/>
        <v>14839.688945163825</v>
      </c>
      <c r="U290" s="264">
        <f t="shared" si="32"/>
        <v>2241.2715501169596</v>
      </c>
      <c r="V290" s="264">
        <f t="shared" si="33"/>
        <v>36232.803947617744</v>
      </c>
      <c r="W290" s="264">
        <f t="shared" si="34"/>
        <v>2397.1282408500001</v>
      </c>
      <c r="X290" s="264">
        <f t="shared" si="35"/>
        <v>13370.613967741934</v>
      </c>
    </row>
    <row r="291" spans="1:24" ht="12.75" customHeight="1" x14ac:dyDescent="0.25">
      <c r="B291" s="227"/>
      <c r="P291" s="264">
        <f t="shared" si="36"/>
        <v>0</v>
      </c>
      <c r="Q291" s="266">
        <f t="shared" si="30"/>
        <v>0</v>
      </c>
      <c r="T291" s="264">
        <f t="shared" si="31"/>
        <v>0</v>
      </c>
      <c r="U291" s="264">
        <f t="shared" si="32"/>
        <v>0</v>
      </c>
      <c r="V291" s="264">
        <f t="shared" si="33"/>
        <v>0</v>
      </c>
      <c r="W291" s="264">
        <f t="shared" si="34"/>
        <v>0</v>
      </c>
      <c r="X291" s="264">
        <f t="shared" si="35"/>
        <v>0</v>
      </c>
    </row>
    <row r="292" spans="1:24" ht="12.75" customHeight="1" x14ac:dyDescent="0.25">
      <c r="B292" s="227"/>
      <c r="P292" s="264">
        <f t="shared" si="36"/>
        <v>0</v>
      </c>
      <c r="Q292" s="266">
        <f t="shared" si="30"/>
        <v>0</v>
      </c>
      <c r="T292" s="264">
        <f t="shared" si="31"/>
        <v>0</v>
      </c>
      <c r="U292" s="264">
        <f t="shared" si="32"/>
        <v>0</v>
      </c>
      <c r="V292" s="264">
        <f t="shared" si="33"/>
        <v>0</v>
      </c>
      <c r="W292" s="264">
        <f t="shared" si="34"/>
        <v>0</v>
      </c>
      <c r="X292" s="264">
        <f t="shared" si="35"/>
        <v>0</v>
      </c>
    </row>
    <row r="293" spans="1:24" ht="12.75" customHeight="1" x14ac:dyDescent="0.25">
      <c r="B293" s="227"/>
      <c r="P293" s="264">
        <f t="shared" si="36"/>
        <v>0</v>
      </c>
      <c r="Q293" s="266">
        <f t="shared" si="30"/>
        <v>0</v>
      </c>
      <c r="T293" s="264">
        <f t="shared" si="31"/>
        <v>0</v>
      </c>
      <c r="U293" s="264">
        <f t="shared" si="32"/>
        <v>0</v>
      </c>
      <c r="V293" s="264">
        <f t="shared" si="33"/>
        <v>0</v>
      </c>
      <c r="W293" s="264">
        <f t="shared" si="34"/>
        <v>0</v>
      </c>
      <c r="X293" s="264">
        <f t="shared" si="35"/>
        <v>0</v>
      </c>
    </row>
    <row r="294" spans="1:24" ht="12.75" customHeight="1" x14ac:dyDescent="0.25">
      <c r="B294" s="227"/>
      <c r="P294" s="264">
        <f t="shared" si="36"/>
        <v>0</v>
      </c>
      <c r="Q294" s="266">
        <f t="shared" si="30"/>
        <v>0</v>
      </c>
      <c r="T294" s="264">
        <f t="shared" si="31"/>
        <v>0</v>
      </c>
      <c r="U294" s="264">
        <f t="shared" si="32"/>
        <v>0</v>
      </c>
      <c r="V294" s="264">
        <f t="shared" si="33"/>
        <v>0</v>
      </c>
      <c r="W294" s="264">
        <f t="shared" si="34"/>
        <v>0</v>
      </c>
      <c r="X294" s="264">
        <f t="shared" si="35"/>
        <v>0</v>
      </c>
    </row>
    <row r="295" spans="1:24" ht="12.75" customHeight="1" x14ac:dyDescent="0.25">
      <c r="B295" s="227"/>
      <c r="P295" s="264">
        <f t="shared" si="36"/>
        <v>0</v>
      </c>
      <c r="Q295" s="266">
        <f t="shared" si="30"/>
        <v>0</v>
      </c>
      <c r="T295" s="264">
        <f t="shared" si="31"/>
        <v>0</v>
      </c>
      <c r="U295" s="264">
        <f t="shared" si="32"/>
        <v>0</v>
      </c>
      <c r="V295" s="264">
        <f t="shared" si="33"/>
        <v>0</v>
      </c>
      <c r="W295" s="264">
        <f t="shared" si="34"/>
        <v>0</v>
      </c>
      <c r="X295" s="264">
        <f t="shared" si="35"/>
        <v>0</v>
      </c>
    </row>
    <row r="296" spans="1:24" ht="12.75" customHeight="1" x14ac:dyDescent="0.25">
      <c r="B296" s="227"/>
      <c r="P296" s="264">
        <f t="shared" si="36"/>
        <v>0</v>
      </c>
      <c r="Q296" s="266">
        <f t="shared" si="30"/>
        <v>0</v>
      </c>
      <c r="T296" s="264">
        <f t="shared" si="31"/>
        <v>0</v>
      </c>
      <c r="U296" s="264">
        <f t="shared" si="32"/>
        <v>0</v>
      </c>
      <c r="V296" s="264">
        <f t="shared" si="33"/>
        <v>0</v>
      </c>
      <c r="W296" s="264">
        <f t="shared" si="34"/>
        <v>0</v>
      </c>
      <c r="X296" s="264">
        <f t="shared" si="35"/>
        <v>0</v>
      </c>
    </row>
    <row r="297" spans="1:24" ht="12.75" customHeight="1" thickBot="1" x14ac:dyDescent="0.3">
      <c r="B297" s="227"/>
      <c r="P297" s="264">
        <f t="shared" si="36"/>
        <v>0</v>
      </c>
      <c r="Q297" s="266">
        <f t="shared" si="30"/>
        <v>0</v>
      </c>
      <c r="T297" s="264">
        <f t="shared" si="31"/>
        <v>0</v>
      </c>
      <c r="U297" s="264">
        <f t="shared" si="32"/>
        <v>0</v>
      </c>
      <c r="V297" s="264">
        <f t="shared" si="33"/>
        <v>0</v>
      </c>
      <c r="W297" s="264">
        <f t="shared" si="34"/>
        <v>0</v>
      </c>
      <c r="X297" s="264">
        <f t="shared" si="35"/>
        <v>0</v>
      </c>
    </row>
    <row r="298" spans="1:24" ht="12.75" customHeight="1" thickBot="1" x14ac:dyDescent="0.3">
      <c r="A298" s="10" t="s">
        <v>34</v>
      </c>
      <c r="B298" s="11" t="s">
        <v>458</v>
      </c>
      <c r="C298" s="12"/>
      <c r="D298" s="13"/>
      <c r="E298" s="172"/>
      <c r="F298" s="168">
        <f>F290+F282</f>
        <v>261025.19999999998</v>
      </c>
      <c r="P298" s="264">
        <f t="shared" si="36"/>
        <v>0</v>
      </c>
      <c r="R298" s="266">
        <f>SUM(P282:P292)</f>
        <v>374622.18869999994</v>
      </c>
      <c r="T298" s="264">
        <f t="shared" si="31"/>
        <v>0</v>
      </c>
      <c r="U298" s="264">
        <f t="shared" si="32"/>
        <v>0</v>
      </c>
      <c r="V298" s="264">
        <f t="shared" si="33"/>
        <v>0</v>
      </c>
      <c r="W298" s="264">
        <f t="shared" si="34"/>
        <v>0</v>
      </c>
      <c r="X298" s="264">
        <f t="shared" si="35"/>
        <v>0</v>
      </c>
    </row>
    <row r="299" spans="1:24" ht="12.75" customHeight="1" thickBot="1" x14ac:dyDescent="0.3">
      <c r="A299" s="27"/>
      <c r="B299" s="28"/>
      <c r="C299" s="29"/>
      <c r="D299" s="30"/>
      <c r="E299" s="153"/>
      <c r="F299" s="154"/>
      <c r="P299" s="264">
        <f t="shared" si="36"/>
        <v>0</v>
      </c>
      <c r="Q299" s="266">
        <f t="shared" si="30"/>
        <v>0</v>
      </c>
      <c r="T299" s="264">
        <f t="shared" si="31"/>
        <v>0</v>
      </c>
      <c r="U299" s="264">
        <f t="shared" si="32"/>
        <v>0</v>
      </c>
      <c r="V299" s="264">
        <f t="shared" si="33"/>
        <v>0</v>
      </c>
      <c r="W299" s="264">
        <f t="shared" si="34"/>
        <v>0</v>
      </c>
      <c r="X299" s="264">
        <f t="shared" si="35"/>
        <v>0</v>
      </c>
    </row>
    <row r="300" spans="1:24" ht="14.5" thickBot="1" x14ac:dyDescent="0.3">
      <c r="A300" s="224" t="s">
        <v>465</v>
      </c>
      <c r="B300" s="225"/>
      <c r="C300" s="225"/>
      <c r="D300" s="225"/>
      <c r="E300" s="225"/>
      <c r="F300" s="226"/>
      <c r="P300" s="264">
        <f t="shared" si="36"/>
        <v>0</v>
      </c>
      <c r="Q300" s="266">
        <f t="shared" si="30"/>
        <v>0</v>
      </c>
      <c r="T300" s="264">
        <f t="shared" si="31"/>
        <v>0</v>
      </c>
      <c r="U300" s="264">
        <f t="shared" si="32"/>
        <v>0</v>
      </c>
      <c r="V300" s="264">
        <f t="shared" si="33"/>
        <v>0</v>
      </c>
      <c r="W300" s="264">
        <f t="shared" si="34"/>
        <v>0</v>
      </c>
      <c r="X300" s="264">
        <f t="shared" si="35"/>
        <v>0</v>
      </c>
    </row>
    <row r="301" spans="1:24" ht="12.75" customHeight="1" x14ac:dyDescent="0.25">
      <c r="A301" s="5"/>
      <c r="B301" s="4"/>
      <c r="C301" s="6"/>
      <c r="D301" s="7"/>
      <c r="P301" s="264">
        <f t="shared" si="36"/>
        <v>0</v>
      </c>
      <c r="Q301" s="266">
        <f t="shared" si="30"/>
        <v>0</v>
      </c>
      <c r="T301" s="264">
        <f t="shared" si="31"/>
        <v>0</v>
      </c>
      <c r="U301" s="264">
        <f t="shared" si="32"/>
        <v>0</v>
      </c>
      <c r="V301" s="264">
        <f t="shared" si="33"/>
        <v>0</v>
      </c>
      <c r="W301" s="264">
        <f t="shared" si="34"/>
        <v>0</v>
      </c>
      <c r="X301" s="264">
        <f t="shared" si="35"/>
        <v>0</v>
      </c>
    </row>
    <row r="302" spans="1:24" ht="12.75" customHeight="1" x14ac:dyDescent="0.25">
      <c r="A302" s="2" t="s">
        <v>33</v>
      </c>
      <c r="B302" s="227" t="s">
        <v>460</v>
      </c>
      <c r="C302" s="3" t="s">
        <v>130</v>
      </c>
      <c r="D302" s="1">
        <v>17.5</v>
      </c>
      <c r="E302" s="143">
        <f>H302</f>
        <v>1480</v>
      </c>
      <c r="F302" s="144">
        <f>E302*D302</f>
        <v>25900</v>
      </c>
      <c r="H302" s="146">
        <v>1480</v>
      </c>
      <c r="J302" s="264">
        <v>405.38878223717012</v>
      </c>
      <c r="K302" s="264">
        <v>61.226778251361679</v>
      </c>
      <c r="L302" s="264">
        <v>989.80324477419367</v>
      </c>
      <c r="M302" s="264">
        <v>65.484452000000005</v>
      </c>
      <c r="N302" s="264">
        <v>365.25677419354838</v>
      </c>
      <c r="O302" s="264">
        <v>1887.16</v>
      </c>
      <c r="P302" s="264">
        <f t="shared" si="36"/>
        <v>33025.300000000003</v>
      </c>
      <c r="Q302" s="266">
        <f t="shared" si="30"/>
        <v>-7125.3000000000029</v>
      </c>
      <c r="T302" s="264">
        <f t="shared" si="31"/>
        <v>7094.3036891504771</v>
      </c>
      <c r="U302" s="264">
        <f t="shared" si="32"/>
        <v>1071.4686193988293</v>
      </c>
      <c r="V302" s="264">
        <f t="shared" si="33"/>
        <v>17321.556783548389</v>
      </c>
      <c r="W302" s="264">
        <f t="shared" si="34"/>
        <v>1145.9779100000001</v>
      </c>
      <c r="X302" s="264">
        <f t="shared" si="35"/>
        <v>6391.9935483870968</v>
      </c>
    </row>
    <row r="303" spans="1:24" ht="12.75" customHeight="1" x14ac:dyDescent="0.25">
      <c r="B303" s="227"/>
      <c r="P303" s="264">
        <f t="shared" si="36"/>
        <v>0</v>
      </c>
      <c r="Q303" s="266">
        <f t="shared" si="30"/>
        <v>0</v>
      </c>
      <c r="T303" s="264">
        <f t="shared" si="31"/>
        <v>0</v>
      </c>
      <c r="U303" s="264">
        <f t="shared" si="32"/>
        <v>0</v>
      </c>
      <c r="V303" s="264">
        <f t="shared" si="33"/>
        <v>0</v>
      </c>
      <c r="W303" s="264">
        <f t="shared" si="34"/>
        <v>0</v>
      </c>
      <c r="X303" s="264">
        <f t="shared" si="35"/>
        <v>0</v>
      </c>
    </row>
    <row r="304" spans="1:24" ht="12.75" customHeight="1" x14ac:dyDescent="0.25">
      <c r="B304" s="227"/>
      <c r="P304" s="264">
        <f t="shared" si="36"/>
        <v>0</v>
      </c>
      <c r="Q304" s="266">
        <f t="shared" si="30"/>
        <v>0</v>
      </c>
      <c r="T304" s="264">
        <f t="shared" si="31"/>
        <v>0</v>
      </c>
      <c r="U304" s="264">
        <f t="shared" si="32"/>
        <v>0</v>
      </c>
      <c r="V304" s="264">
        <f t="shared" si="33"/>
        <v>0</v>
      </c>
      <c r="W304" s="264">
        <f t="shared" si="34"/>
        <v>0</v>
      </c>
      <c r="X304" s="264">
        <f t="shared" si="35"/>
        <v>0</v>
      </c>
    </row>
    <row r="305" spans="1:24" ht="12.75" customHeight="1" x14ac:dyDescent="0.25">
      <c r="A305" s="2" t="s">
        <v>115</v>
      </c>
      <c r="B305" s="227" t="s">
        <v>461</v>
      </c>
      <c r="C305" s="3" t="s">
        <v>130</v>
      </c>
      <c r="D305" s="1">
        <v>186.5</v>
      </c>
      <c r="E305" s="143">
        <f>H305</f>
        <v>1570</v>
      </c>
      <c r="F305" s="144">
        <f>E305*D305</f>
        <v>292805</v>
      </c>
      <c r="H305" s="146">
        <v>1570</v>
      </c>
      <c r="J305" s="264">
        <v>498.71481524069844</v>
      </c>
      <c r="K305" s="264">
        <v>75.322018618529327</v>
      </c>
      <c r="L305" s="264">
        <v>1217.6694668709679</v>
      </c>
      <c r="M305" s="264">
        <v>80.559867000000011</v>
      </c>
      <c r="N305" s="264">
        <v>449.34387096774196</v>
      </c>
      <c r="O305" s="264">
        <v>2321.61</v>
      </c>
      <c r="P305" s="264">
        <f t="shared" si="36"/>
        <v>432980.26500000001</v>
      </c>
      <c r="Q305" s="266">
        <f t="shared" si="30"/>
        <v>-140175.26500000001</v>
      </c>
      <c r="T305" s="264">
        <f t="shared" si="31"/>
        <v>93010.313042390262</v>
      </c>
      <c r="U305" s="264">
        <f t="shared" si="32"/>
        <v>14047.55647235572</v>
      </c>
      <c r="V305" s="264">
        <f t="shared" si="33"/>
        <v>227095.3555714355</v>
      </c>
      <c r="W305" s="264">
        <f t="shared" si="34"/>
        <v>15024.415195500002</v>
      </c>
      <c r="X305" s="264">
        <f t="shared" si="35"/>
        <v>83802.631935483878</v>
      </c>
    </row>
    <row r="306" spans="1:24" ht="12.75" customHeight="1" x14ac:dyDescent="0.25">
      <c r="B306" s="227"/>
      <c r="P306" s="264">
        <f t="shared" si="36"/>
        <v>0</v>
      </c>
      <c r="Q306" s="266">
        <f t="shared" si="30"/>
        <v>0</v>
      </c>
      <c r="T306" s="264">
        <f t="shared" si="31"/>
        <v>0</v>
      </c>
      <c r="U306" s="264">
        <f t="shared" si="32"/>
        <v>0</v>
      </c>
      <c r="V306" s="264">
        <f t="shared" si="33"/>
        <v>0</v>
      </c>
      <c r="W306" s="264">
        <f t="shared" si="34"/>
        <v>0</v>
      </c>
      <c r="X306" s="264">
        <f t="shared" si="35"/>
        <v>0</v>
      </c>
    </row>
    <row r="307" spans="1:24" ht="12.75" customHeight="1" x14ac:dyDescent="0.25">
      <c r="B307" s="227"/>
      <c r="P307" s="264">
        <f t="shared" si="36"/>
        <v>0</v>
      </c>
      <c r="Q307" s="266">
        <f t="shared" si="30"/>
        <v>0</v>
      </c>
      <c r="T307" s="264">
        <f t="shared" si="31"/>
        <v>0</v>
      </c>
      <c r="U307" s="264">
        <f t="shared" si="32"/>
        <v>0</v>
      </c>
      <c r="V307" s="264">
        <f t="shared" si="33"/>
        <v>0</v>
      </c>
      <c r="W307" s="264">
        <f t="shared" si="34"/>
        <v>0</v>
      </c>
      <c r="X307" s="264">
        <f t="shared" si="35"/>
        <v>0</v>
      </c>
    </row>
    <row r="308" spans="1:24" ht="12.75" customHeight="1" x14ac:dyDescent="0.25">
      <c r="B308" s="227"/>
      <c r="P308" s="264">
        <f t="shared" si="36"/>
        <v>0</v>
      </c>
      <c r="Q308" s="266">
        <f t="shared" si="30"/>
        <v>0</v>
      </c>
      <c r="T308" s="264">
        <f t="shared" si="31"/>
        <v>0</v>
      </c>
      <c r="U308" s="264">
        <f t="shared" si="32"/>
        <v>0</v>
      </c>
      <c r="V308" s="264">
        <f t="shared" si="33"/>
        <v>0</v>
      </c>
      <c r="W308" s="264">
        <f t="shared" si="34"/>
        <v>0</v>
      </c>
      <c r="X308" s="264">
        <f t="shared" si="35"/>
        <v>0</v>
      </c>
    </row>
    <row r="309" spans="1:24" ht="12.75" customHeight="1" x14ac:dyDescent="0.25">
      <c r="B309" s="227"/>
      <c r="P309" s="264">
        <f t="shared" si="36"/>
        <v>0</v>
      </c>
      <c r="Q309" s="266">
        <f t="shared" si="30"/>
        <v>0</v>
      </c>
      <c r="T309" s="264">
        <f t="shared" si="31"/>
        <v>0</v>
      </c>
      <c r="U309" s="264">
        <f t="shared" si="32"/>
        <v>0</v>
      </c>
      <c r="V309" s="264">
        <f t="shared" si="33"/>
        <v>0</v>
      </c>
      <c r="W309" s="264">
        <f t="shared" si="34"/>
        <v>0</v>
      </c>
      <c r="X309" s="264">
        <f t="shared" si="35"/>
        <v>0</v>
      </c>
    </row>
    <row r="310" spans="1:24" ht="12.75" customHeight="1" x14ac:dyDescent="0.25">
      <c r="B310" s="227"/>
      <c r="P310" s="264">
        <f t="shared" si="36"/>
        <v>0</v>
      </c>
      <c r="Q310" s="266">
        <f t="shared" si="30"/>
        <v>0</v>
      </c>
      <c r="T310" s="264">
        <f t="shared" si="31"/>
        <v>0</v>
      </c>
      <c r="U310" s="264">
        <f t="shared" si="32"/>
        <v>0</v>
      </c>
      <c r="V310" s="264">
        <f t="shared" si="33"/>
        <v>0</v>
      </c>
      <c r="W310" s="264">
        <f t="shared" si="34"/>
        <v>0</v>
      </c>
      <c r="X310" s="264">
        <f t="shared" si="35"/>
        <v>0</v>
      </c>
    </row>
    <row r="311" spans="1:24" ht="12.75" customHeight="1" x14ac:dyDescent="0.25">
      <c r="B311" s="227"/>
      <c r="P311" s="264">
        <f t="shared" si="36"/>
        <v>0</v>
      </c>
      <c r="Q311" s="266">
        <f t="shared" si="30"/>
        <v>0</v>
      </c>
      <c r="T311" s="264">
        <f t="shared" si="31"/>
        <v>0</v>
      </c>
      <c r="U311" s="264">
        <f t="shared" si="32"/>
        <v>0</v>
      </c>
      <c r="V311" s="264">
        <f t="shared" si="33"/>
        <v>0</v>
      </c>
      <c r="W311" s="264">
        <f t="shared" si="34"/>
        <v>0</v>
      </c>
      <c r="X311" s="264">
        <f t="shared" si="35"/>
        <v>0</v>
      </c>
    </row>
    <row r="312" spans="1:24" ht="12.75" customHeight="1" x14ac:dyDescent="0.25">
      <c r="B312" s="227"/>
      <c r="P312" s="264">
        <f t="shared" si="36"/>
        <v>0</v>
      </c>
      <c r="Q312" s="266">
        <f t="shared" si="30"/>
        <v>0</v>
      </c>
      <c r="T312" s="264">
        <f t="shared" si="31"/>
        <v>0</v>
      </c>
      <c r="U312" s="264">
        <f t="shared" si="32"/>
        <v>0</v>
      </c>
      <c r="V312" s="264">
        <f t="shared" si="33"/>
        <v>0</v>
      </c>
      <c r="W312" s="264">
        <f t="shared" si="34"/>
        <v>0</v>
      </c>
      <c r="X312" s="264">
        <f t="shared" si="35"/>
        <v>0</v>
      </c>
    </row>
    <row r="313" spans="1:24" ht="12.75" customHeight="1" x14ac:dyDescent="0.25">
      <c r="A313" s="2"/>
      <c r="B313" s="227" t="s">
        <v>462</v>
      </c>
      <c r="C313" s="3"/>
      <c r="D313" s="1">
        <v>0</v>
      </c>
      <c r="P313" s="264">
        <f t="shared" si="36"/>
        <v>0</v>
      </c>
      <c r="Q313" s="266">
        <f t="shared" si="30"/>
        <v>0</v>
      </c>
      <c r="T313" s="264">
        <f t="shared" si="31"/>
        <v>0</v>
      </c>
      <c r="U313" s="264">
        <f t="shared" si="32"/>
        <v>0</v>
      </c>
      <c r="V313" s="264">
        <f t="shared" si="33"/>
        <v>0</v>
      </c>
      <c r="W313" s="264">
        <f t="shared" si="34"/>
        <v>0</v>
      </c>
      <c r="X313" s="264">
        <f t="shared" si="35"/>
        <v>0</v>
      </c>
    </row>
    <row r="314" spans="1:24" ht="12.75" customHeight="1" x14ac:dyDescent="0.25">
      <c r="B314" s="227"/>
      <c r="P314" s="264">
        <f t="shared" si="36"/>
        <v>0</v>
      </c>
      <c r="Q314" s="266">
        <f t="shared" si="30"/>
        <v>0</v>
      </c>
      <c r="T314" s="264">
        <f t="shared" si="31"/>
        <v>0</v>
      </c>
      <c r="U314" s="264">
        <f t="shared" si="32"/>
        <v>0</v>
      </c>
      <c r="V314" s="264">
        <f t="shared" si="33"/>
        <v>0</v>
      </c>
      <c r="W314" s="264">
        <f t="shared" si="34"/>
        <v>0</v>
      </c>
      <c r="X314" s="264">
        <f t="shared" si="35"/>
        <v>0</v>
      </c>
    </row>
    <row r="315" spans="1:24" ht="12.75" customHeight="1" x14ac:dyDescent="0.25">
      <c r="A315" s="2" t="s">
        <v>1</v>
      </c>
      <c r="B315" s="227" t="s">
        <v>466</v>
      </c>
      <c r="C315" s="3" t="s">
        <v>130</v>
      </c>
      <c r="D315" s="1">
        <v>6.93</v>
      </c>
      <c r="E315" s="143">
        <f>H315</f>
        <v>2600</v>
      </c>
      <c r="F315" s="144">
        <f>E315*D315</f>
        <v>18018</v>
      </c>
      <c r="H315" s="146">
        <v>2600</v>
      </c>
      <c r="J315" s="264">
        <v>428.76916072054911</v>
      </c>
      <c r="K315" s="264">
        <v>64.757969324126151</v>
      </c>
      <c r="L315" s="264">
        <v>1046.8891225806453</v>
      </c>
      <c r="M315" s="264">
        <v>69.261200000000002</v>
      </c>
      <c r="N315" s="264">
        <v>386.32258064516128</v>
      </c>
      <c r="O315" s="264">
        <v>1996</v>
      </c>
      <c r="P315" s="264">
        <f t="shared" si="36"/>
        <v>13832.279999999999</v>
      </c>
      <c r="Q315" s="266">
        <f t="shared" si="30"/>
        <v>4185.7200000000012</v>
      </c>
      <c r="T315" s="264">
        <f t="shared" si="31"/>
        <v>2971.3702837934052</v>
      </c>
      <c r="U315" s="264">
        <f t="shared" si="32"/>
        <v>448.77272741619419</v>
      </c>
      <c r="V315" s="264">
        <f t="shared" si="33"/>
        <v>7254.9416194838723</v>
      </c>
      <c r="W315" s="264">
        <f t="shared" si="34"/>
        <v>479.98011600000001</v>
      </c>
      <c r="X315" s="264">
        <f t="shared" si="35"/>
        <v>2677.2154838709675</v>
      </c>
    </row>
    <row r="316" spans="1:24" ht="12.75" customHeight="1" x14ac:dyDescent="0.25">
      <c r="B316" s="227"/>
      <c r="P316" s="264">
        <f t="shared" si="36"/>
        <v>0</v>
      </c>
      <c r="Q316" s="266">
        <f t="shared" si="30"/>
        <v>0</v>
      </c>
      <c r="T316" s="264">
        <f t="shared" si="31"/>
        <v>0</v>
      </c>
      <c r="U316" s="264">
        <f t="shared" si="32"/>
        <v>0</v>
      </c>
      <c r="V316" s="264">
        <f t="shared" si="33"/>
        <v>0</v>
      </c>
      <c r="W316" s="264">
        <f t="shared" si="34"/>
        <v>0</v>
      </c>
      <c r="X316" s="264">
        <f t="shared" si="35"/>
        <v>0</v>
      </c>
    </row>
    <row r="317" spans="1:24" ht="12.75" customHeight="1" x14ac:dyDescent="0.25">
      <c r="B317" s="227"/>
      <c r="P317" s="264">
        <f t="shared" si="36"/>
        <v>0</v>
      </c>
      <c r="Q317" s="266">
        <f t="shared" si="30"/>
        <v>0</v>
      </c>
      <c r="T317" s="264">
        <f t="shared" si="31"/>
        <v>0</v>
      </c>
      <c r="U317" s="264">
        <f t="shared" si="32"/>
        <v>0</v>
      </c>
      <c r="V317" s="264">
        <f t="shared" si="33"/>
        <v>0</v>
      </c>
      <c r="W317" s="264">
        <f t="shared" si="34"/>
        <v>0</v>
      </c>
      <c r="X317" s="264">
        <f t="shared" si="35"/>
        <v>0</v>
      </c>
    </row>
    <row r="318" spans="1:24" ht="12.75" customHeight="1" x14ac:dyDescent="0.25">
      <c r="B318" s="227"/>
      <c r="P318" s="264">
        <f t="shared" si="36"/>
        <v>0</v>
      </c>
      <c r="Q318" s="266">
        <f t="shared" si="30"/>
        <v>0</v>
      </c>
      <c r="T318" s="264">
        <f t="shared" si="31"/>
        <v>0</v>
      </c>
      <c r="U318" s="264">
        <f t="shared" si="32"/>
        <v>0</v>
      </c>
      <c r="V318" s="264">
        <f t="shared" si="33"/>
        <v>0</v>
      </c>
      <c r="W318" s="264">
        <f t="shared" si="34"/>
        <v>0</v>
      </c>
      <c r="X318" s="264">
        <f t="shared" si="35"/>
        <v>0</v>
      </c>
    </row>
    <row r="319" spans="1:24" ht="12.75" customHeight="1" x14ac:dyDescent="0.25">
      <c r="B319" s="227"/>
      <c r="P319" s="264">
        <f t="shared" si="36"/>
        <v>0</v>
      </c>
      <c r="Q319" s="266">
        <f t="shared" si="30"/>
        <v>0</v>
      </c>
      <c r="T319" s="264">
        <f t="shared" si="31"/>
        <v>0</v>
      </c>
      <c r="U319" s="264">
        <f t="shared" si="32"/>
        <v>0</v>
      </c>
      <c r="V319" s="264">
        <f t="shared" si="33"/>
        <v>0</v>
      </c>
      <c r="W319" s="264">
        <f t="shared" si="34"/>
        <v>0</v>
      </c>
      <c r="X319" s="264">
        <f t="shared" si="35"/>
        <v>0</v>
      </c>
    </row>
    <row r="320" spans="1:24" ht="12.75" customHeight="1" x14ac:dyDescent="0.25">
      <c r="B320" s="227"/>
      <c r="P320" s="264">
        <f t="shared" si="36"/>
        <v>0</v>
      </c>
      <c r="Q320" s="266">
        <f t="shared" si="30"/>
        <v>0</v>
      </c>
      <c r="T320" s="264">
        <f t="shared" si="31"/>
        <v>0</v>
      </c>
      <c r="U320" s="264">
        <f t="shared" si="32"/>
        <v>0</v>
      </c>
      <c r="V320" s="264">
        <f t="shared" si="33"/>
        <v>0</v>
      </c>
      <c r="W320" s="264">
        <f t="shared" si="34"/>
        <v>0</v>
      </c>
      <c r="X320" s="264">
        <f t="shared" si="35"/>
        <v>0</v>
      </c>
    </row>
    <row r="321" spans="1:24" ht="12.75" customHeight="1" thickBot="1" x14ac:dyDescent="0.3">
      <c r="B321" s="227"/>
      <c r="P321" s="264">
        <f t="shared" si="36"/>
        <v>0</v>
      </c>
      <c r="Q321" s="266">
        <f t="shared" si="30"/>
        <v>0</v>
      </c>
      <c r="T321" s="264">
        <f t="shared" si="31"/>
        <v>0</v>
      </c>
      <c r="U321" s="264">
        <f t="shared" si="32"/>
        <v>0</v>
      </c>
      <c r="V321" s="264">
        <f t="shared" si="33"/>
        <v>0</v>
      </c>
      <c r="W321" s="264">
        <f t="shared" si="34"/>
        <v>0</v>
      </c>
      <c r="X321" s="264">
        <f t="shared" si="35"/>
        <v>0</v>
      </c>
    </row>
    <row r="322" spans="1:24" ht="12.75" customHeight="1" thickBot="1" x14ac:dyDescent="0.3">
      <c r="B322" s="227"/>
      <c r="P322" s="264">
        <f t="shared" si="36"/>
        <v>0</v>
      </c>
      <c r="Q322" s="266">
        <f t="shared" si="30"/>
        <v>0</v>
      </c>
      <c r="T322" s="264">
        <f t="shared" si="31"/>
        <v>0</v>
      </c>
      <c r="U322" s="264">
        <f t="shared" si="32"/>
        <v>0</v>
      </c>
      <c r="V322" s="264">
        <f t="shared" si="33"/>
        <v>0</v>
      </c>
      <c r="W322" s="264">
        <f t="shared" si="34"/>
        <v>0</v>
      </c>
      <c r="X322" s="264">
        <f t="shared" si="35"/>
        <v>0</v>
      </c>
    </row>
    <row r="323" spans="1:24" ht="12.75" customHeight="1" thickBot="1" x14ac:dyDescent="0.3">
      <c r="A323" s="10" t="s">
        <v>96</v>
      </c>
      <c r="B323" s="11" t="s">
        <v>463</v>
      </c>
      <c r="C323" s="12"/>
      <c r="D323" s="13"/>
      <c r="E323" s="167"/>
      <c r="F323" s="168">
        <f>F315+F305+F302</f>
        <v>336723</v>
      </c>
      <c r="P323" s="264">
        <f t="shared" si="36"/>
        <v>0</v>
      </c>
      <c r="R323" s="266">
        <f>SUM(P302:P318)</f>
        <v>479837.84499999997</v>
      </c>
      <c r="T323" s="264">
        <f t="shared" si="31"/>
        <v>0</v>
      </c>
      <c r="U323" s="264">
        <f t="shared" si="32"/>
        <v>0</v>
      </c>
      <c r="V323" s="264">
        <f t="shared" si="33"/>
        <v>0</v>
      </c>
      <c r="W323" s="264">
        <f t="shared" si="34"/>
        <v>0</v>
      </c>
      <c r="X323" s="264">
        <f t="shared" si="35"/>
        <v>0</v>
      </c>
    </row>
    <row r="324" spans="1:24" ht="12.75" customHeight="1" x14ac:dyDescent="0.25">
      <c r="A324" s="27"/>
      <c r="B324" s="28"/>
      <c r="C324" s="29"/>
      <c r="D324" s="30"/>
      <c r="E324" s="169"/>
      <c r="F324" s="154"/>
      <c r="P324" s="264">
        <f t="shared" si="36"/>
        <v>0</v>
      </c>
      <c r="Q324" s="266">
        <f t="shared" si="30"/>
        <v>0</v>
      </c>
      <c r="T324" s="264">
        <f t="shared" si="31"/>
        <v>0</v>
      </c>
      <c r="U324" s="264">
        <f t="shared" si="32"/>
        <v>0</v>
      </c>
      <c r="V324" s="264">
        <f t="shared" si="33"/>
        <v>0</v>
      </c>
      <c r="W324" s="264">
        <f t="shared" si="34"/>
        <v>0</v>
      </c>
      <c r="X324" s="264">
        <f t="shared" si="35"/>
        <v>0</v>
      </c>
    </row>
    <row r="325" spans="1:24" ht="14.5" thickBot="1" x14ac:dyDescent="0.3">
      <c r="A325" s="233" t="s">
        <v>97</v>
      </c>
      <c r="B325" s="233"/>
      <c r="C325" s="233"/>
      <c r="D325" s="233"/>
      <c r="E325" s="233"/>
      <c r="F325" s="233"/>
      <c r="P325" s="264">
        <f t="shared" si="36"/>
        <v>0</v>
      </c>
      <c r="Q325" s="266">
        <f t="shared" si="30"/>
        <v>0</v>
      </c>
      <c r="T325" s="264">
        <f t="shared" si="31"/>
        <v>0</v>
      </c>
      <c r="U325" s="264">
        <f t="shared" si="32"/>
        <v>0</v>
      </c>
      <c r="V325" s="264">
        <f t="shared" si="33"/>
        <v>0</v>
      </c>
      <c r="W325" s="264">
        <f t="shared" si="34"/>
        <v>0</v>
      </c>
      <c r="X325" s="264">
        <f t="shared" si="35"/>
        <v>0</v>
      </c>
    </row>
    <row r="326" spans="1:24" ht="14.5" thickBot="1" x14ac:dyDescent="0.3">
      <c r="A326" s="221" t="s">
        <v>467</v>
      </c>
      <c r="B326" s="222"/>
      <c r="C326" s="222"/>
      <c r="D326" s="222"/>
      <c r="E326" s="222"/>
      <c r="F326" s="223"/>
      <c r="P326" s="264">
        <f t="shared" si="36"/>
        <v>0</v>
      </c>
      <c r="Q326" s="266">
        <f t="shared" si="30"/>
        <v>0</v>
      </c>
      <c r="T326" s="264">
        <f t="shared" si="31"/>
        <v>0</v>
      </c>
      <c r="U326" s="264">
        <f t="shared" si="32"/>
        <v>0</v>
      </c>
      <c r="V326" s="264">
        <f t="shared" si="33"/>
        <v>0</v>
      </c>
      <c r="W326" s="264">
        <f t="shared" si="34"/>
        <v>0</v>
      </c>
      <c r="X326" s="264">
        <f t="shared" si="35"/>
        <v>0</v>
      </c>
    </row>
    <row r="327" spans="1:24" ht="14" x14ac:dyDescent="0.25">
      <c r="A327" s="50"/>
      <c r="B327" s="50"/>
      <c r="C327" s="50"/>
      <c r="D327" s="50"/>
      <c r="E327" s="50"/>
      <c r="F327" s="50"/>
      <c r="P327" s="264">
        <f t="shared" si="36"/>
        <v>0</v>
      </c>
      <c r="Q327" s="266">
        <f t="shared" si="30"/>
        <v>0</v>
      </c>
      <c r="T327" s="264">
        <f t="shared" si="31"/>
        <v>0</v>
      </c>
      <c r="U327" s="264">
        <f t="shared" si="32"/>
        <v>0</v>
      </c>
      <c r="V327" s="264">
        <f t="shared" si="33"/>
        <v>0</v>
      </c>
      <c r="W327" s="264">
        <f t="shared" si="34"/>
        <v>0</v>
      </c>
      <c r="X327" s="264">
        <f t="shared" si="35"/>
        <v>0</v>
      </c>
    </row>
    <row r="328" spans="1:24" ht="12.75" customHeight="1" x14ac:dyDescent="0.25">
      <c r="A328" s="2" t="s">
        <v>237</v>
      </c>
      <c r="B328" s="227" t="s">
        <v>468</v>
      </c>
      <c r="C328" s="3" t="s">
        <v>130</v>
      </c>
      <c r="D328" s="1">
        <v>3.6</v>
      </c>
      <c r="E328" s="143">
        <f>H328</f>
        <v>1390</v>
      </c>
      <c r="F328" s="144">
        <f>E328*D328</f>
        <v>5004</v>
      </c>
      <c r="H328" s="146">
        <v>1390</v>
      </c>
      <c r="J328" s="264">
        <v>309.80720004147452</v>
      </c>
      <c r="K328" s="264">
        <v>46.790877223921832</v>
      </c>
      <c r="L328" s="264">
        <v>756.42984041935495</v>
      </c>
      <c r="M328" s="264">
        <v>50.044687000000003</v>
      </c>
      <c r="N328" s="264">
        <v>279.1374193548387</v>
      </c>
      <c r="O328" s="264">
        <v>1442.21</v>
      </c>
      <c r="P328" s="264">
        <f t="shared" si="36"/>
        <v>5191.9560000000001</v>
      </c>
      <c r="Q328" s="266">
        <f t="shared" si="30"/>
        <v>-187.95600000000013</v>
      </c>
      <c r="T328" s="264">
        <f t="shared" si="31"/>
        <v>1115.3059201493083</v>
      </c>
      <c r="U328" s="264">
        <f t="shared" si="32"/>
        <v>168.4471580061186</v>
      </c>
      <c r="V328" s="264">
        <f t="shared" si="33"/>
        <v>2723.1474255096778</v>
      </c>
      <c r="W328" s="264">
        <f t="shared" si="34"/>
        <v>180.16087320000003</v>
      </c>
      <c r="X328" s="264">
        <f t="shared" si="35"/>
        <v>1004.8947096774193</v>
      </c>
    </row>
    <row r="329" spans="1:24" ht="12.75" customHeight="1" x14ac:dyDescent="0.25">
      <c r="B329" s="227"/>
      <c r="P329" s="264">
        <f t="shared" si="36"/>
        <v>0</v>
      </c>
      <c r="Q329" s="266">
        <f t="shared" si="30"/>
        <v>0</v>
      </c>
      <c r="T329" s="264">
        <f t="shared" si="31"/>
        <v>0</v>
      </c>
      <c r="U329" s="264">
        <f t="shared" si="32"/>
        <v>0</v>
      </c>
      <c r="V329" s="264">
        <f t="shared" si="33"/>
        <v>0</v>
      </c>
      <c r="W329" s="264">
        <f t="shared" si="34"/>
        <v>0</v>
      </c>
      <c r="X329" s="264">
        <f t="shared" si="35"/>
        <v>0</v>
      </c>
    </row>
    <row r="330" spans="1:24" ht="12.75" customHeight="1" x14ac:dyDescent="0.25">
      <c r="B330" s="227"/>
      <c r="P330" s="264">
        <f t="shared" si="36"/>
        <v>0</v>
      </c>
      <c r="Q330" s="266">
        <f t="shared" si="30"/>
        <v>0</v>
      </c>
      <c r="T330" s="264">
        <f t="shared" si="31"/>
        <v>0</v>
      </c>
      <c r="U330" s="264">
        <f t="shared" si="32"/>
        <v>0</v>
      </c>
      <c r="V330" s="264">
        <f t="shared" si="33"/>
        <v>0</v>
      </c>
      <c r="W330" s="264">
        <f t="shared" si="34"/>
        <v>0</v>
      </c>
      <c r="X330" s="264">
        <f t="shared" si="35"/>
        <v>0</v>
      </c>
    </row>
    <row r="331" spans="1:24" ht="12.75" customHeight="1" x14ac:dyDescent="0.25">
      <c r="A331" s="2" t="s">
        <v>115</v>
      </c>
      <c r="B331" s="227" t="s">
        <v>461</v>
      </c>
      <c r="C331" s="3" t="s">
        <v>130</v>
      </c>
      <c r="D331" s="1">
        <v>213.99</v>
      </c>
      <c r="E331" s="143">
        <f>H331</f>
        <v>1570</v>
      </c>
      <c r="F331" s="144">
        <f>E331*D331</f>
        <v>335964.3</v>
      </c>
      <c r="H331" s="146">
        <v>1570</v>
      </c>
      <c r="J331" s="264">
        <v>498.71481524069844</v>
      </c>
      <c r="K331" s="264">
        <v>75.322018618529327</v>
      </c>
      <c r="L331" s="264">
        <v>1217.6694668709679</v>
      </c>
      <c r="M331" s="264">
        <v>80.559867000000011</v>
      </c>
      <c r="N331" s="264">
        <v>449.34387096774196</v>
      </c>
      <c r="O331" s="264">
        <v>2321.61</v>
      </c>
      <c r="P331" s="264">
        <f t="shared" si="36"/>
        <v>496801.32390000008</v>
      </c>
      <c r="Q331" s="266">
        <f t="shared" ref="Q331:Q394" si="37">F331-P331</f>
        <v>-160837.02390000009</v>
      </c>
      <c r="T331" s="264">
        <f t="shared" ref="T331:T394" si="38">J331*$D331</f>
        <v>106719.98331335706</v>
      </c>
      <c r="U331" s="264">
        <f t="shared" ref="U331:U394" si="39">K331*$D331</f>
        <v>16118.158764179092</v>
      </c>
      <c r="V331" s="264">
        <f t="shared" ref="V331:V394" si="40">L331*$D331</f>
        <v>260569.08921571841</v>
      </c>
      <c r="W331" s="264">
        <f t="shared" ref="W331:W394" si="41">M331*$D331</f>
        <v>17239.005939330003</v>
      </c>
      <c r="X331" s="264">
        <f t="shared" ref="X331:X394" si="42">N331*$D331</f>
        <v>96155.094948387108</v>
      </c>
    </row>
    <row r="332" spans="1:24" ht="12.75" customHeight="1" x14ac:dyDescent="0.25">
      <c r="B332" s="227"/>
      <c r="P332" s="264">
        <f t="shared" si="36"/>
        <v>0</v>
      </c>
      <c r="Q332" s="266">
        <f t="shared" si="37"/>
        <v>0</v>
      </c>
      <c r="T332" s="264">
        <f t="shared" si="38"/>
        <v>0</v>
      </c>
      <c r="U332" s="264">
        <f t="shared" si="39"/>
        <v>0</v>
      </c>
      <c r="V332" s="264">
        <f t="shared" si="40"/>
        <v>0</v>
      </c>
      <c r="W332" s="264">
        <f t="shared" si="41"/>
        <v>0</v>
      </c>
      <c r="X332" s="264">
        <f t="shared" si="42"/>
        <v>0</v>
      </c>
    </row>
    <row r="333" spans="1:24" ht="12.75" customHeight="1" x14ac:dyDescent="0.25">
      <c r="B333" s="227"/>
      <c r="P333" s="264">
        <f t="shared" ref="P333:P396" si="43">O333*D333</f>
        <v>0</v>
      </c>
      <c r="Q333" s="266">
        <f t="shared" si="37"/>
        <v>0</v>
      </c>
      <c r="T333" s="264">
        <f t="shared" si="38"/>
        <v>0</v>
      </c>
      <c r="U333" s="264">
        <f t="shared" si="39"/>
        <v>0</v>
      </c>
      <c r="V333" s="264">
        <f t="shared" si="40"/>
        <v>0</v>
      </c>
      <c r="W333" s="264">
        <f t="shared" si="41"/>
        <v>0</v>
      </c>
      <c r="X333" s="264">
        <f t="shared" si="42"/>
        <v>0</v>
      </c>
    </row>
    <row r="334" spans="1:24" ht="12.75" customHeight="1" x14ac:dyDescent="0.25">
      <c r="B334" s="227"/>
      <c r="P334" s="264">
        <f t="shared" si="43"/>
        <v>0</v>
      </c>
      <c r="Q334" s="266">
        <f t="shared" si="37"/>
        <v>0</v>
      </c>
      <c r="T334" s="264">
        <f t="shared" si="38"/>
        <v>0</v>
      </c>
      <c r="U334" s="264">
        <f t="shared" si="39"/>
        <v>0</v>
      </c>
      <c r="V334" s="264">
        <f t="shared" si="40"/>
        <v>0</v>
      </c>
      <c r="W334" s="264">
        <f t="shared" si="41"/>
        <v>0</v>
      </c>
      <c r="X334" s="264">
        <f t="shared" si="42"/>
        <v>0</v>
      </c>
    </row>
    <row r="335" spans="1:24" ht="12.75" customHeight="1" x14ac:dyDescent="0.25">
      <c r="B335" s="227"/>
      <c r="P335" s="264">
        <f t="shared" si="43"/>
        <v>0</v>
      </c>
      <c r="Q335" s="266">
        <f t="shared" si="37"/>
        <v>0</v>
      </c>
      <c r="T335" s="264">
        <f t="shared" si="38"/>
        <v>0</v>
      </c>
      <c r="U335" s="264">
        <f t="shared" si="39"/>
        <v>0</v>
      </c>
      <c r="V335" s="264">
        <f t="shared" si="40"/>
        <v>0</v>
      </c>
      <c r="W335" s="264">
        <f t="shared" si="41"/>
        <v>0</v>
      </c>
      <c r="X335" s="264">
        <f t="shared" si="42"/>
        <v>0</v>
      </c>
    </row>
    <row r="336" spans="1:24" ht="12.75" customHeight="1" x14ac:dyDescent="0.25">
      <c r="B336" s="227"/>
      <c r="P336" s="264">
        <f t="shared" si="43"/>
        <v>0</v>
      </c>
      <c r="Q336" s="266">
        <f t="shared" si="37"/>
        <v>0</v>
      </c>
      <c r="T336" s="264">
        <f t="shared" si="38"/>
        <v>0</v>
      </c>
      <c r="U336" s="264">
        <f t="shared" si="39"/>
        <v>0</v>
      </c>
      <c r="V336" s="264">
        <f t="shared" si="40"/>
        <v>0</v>
      </c>
      <c r="W336" s="264">
        <f t="shared" si="41"/>
        <v>0</v>
      </c>
      <c r="X336" s="264">
        <f t="shared" si="42"/>
        <v>0</v>
      </c>
    </row>
    <row r="337" spans="1:24" ht="12.75" customHeight="1" x14ac:dyDescent="0.25">
      <c r="B337" s="227"/>
      <c r="P337" s="264">
        <f t="shared" si="43"/>
        <v>0</v>
      </c>
      <c r="Q337" s="266">
        <f t="shared" si="37"/>
        <v>0</v>
      </c>
      <c r="T337" s="264">
        <f t="shared" si="38"/>
        <v>0</v>
      </c>
      <c r="U337" s="264">
        <f t="shared" si="39"/>
        <v>0</v>
      </c>
      <c r="V337" s="264">
        <f t="shared" si="40"/>
        <v>0</v>
      </c>
      <c r="W337" s="264">
        <f t="shared" si="41"/>
        <v>0</v>
      </c>
      <c r="X337" s="264">
        <f t="shared" si="42"/>
        <v>0</v>
      </c>
    </row>
    <row r="338" spans="1:24" ht="12.75" customHeight="1" x14ac:dyDescent="0.25">
      <c r="B338" s="227"/>
      <c r="P338" s="264">
        <f t="shared" si="43"/>
        <v>0</v>
      </c>
      <c r="Q338" s="266">
        <f t="shared" si="37"/>
        <v>0</v>
      </c>
      <c r="T338" s="264">
        <f t="shared" si="38"/>
        <v>0</v>
      </c>
      <c r="U338" s="264">
        <f t="shared" si="39"/>
        <v>0</v>
      </c>
      <c r="V338" s="264">
        <f t="shared" si="40"/>
        <v>0</v>
      </c>
      <c r="W338" s="264">
        <f t="shared" si="41"/>
        <v>0</v>
      </c>
      <c r="X338" s="264">
        <f t="shared" si="42"/>
        <v>0</v>
      </c>
    </row>
    <row r="339" spans="1:24" ht="12.75" customHeight="1" x14ac:dyDescent="0.25">
      <c r="A339" s="2"/>
      <c r="B339" s="227" t="s">
        <v>462</v>
      </c>
      <c r="C339" s="3"/>
      <c r="D339" s="1">
        <v>0</v>
      </c>
      <c r="P339" s="264">
        <f t="shared" si="43"/>
        <v>0</v>
      </c>
      <c r="Q339" s="266">
        <f t="shared" si="37"/>
        <v>0</v>
      </c>
      <c r="T339" s="264">
        <f t="shared" si="38"/>
        <v>0</v>
      </c>
      <c r="U339" s="264">
        <f t="shared" si="39"/>
        <v>0</v>
      </c>
      <c r="V339" s="264">
        <f t="shared" si="40"/>
        <v>0</v>
      </c>
      <c r="W339" s="264">
        <f t="shared" si="41"/>
        <v>0</v>
      </c>
      <c r="X339" s="264">
        <f t="shared" si="42"/>
        <v>0</v>
      </c>
    </row>
    <row r="340" spans="1:24" ht="12.75" customHeight="1" x14ac:dyDescent="0.25">
      <c r="B340" s="227"/>
      <c r="P340" s="264">
        <f t="shared" si="43"/>
        <v>0</v>
      </c>
      <c r="Q340" s="266">
        <f t="shared" si="37"/>
        <v>0</v>
      </c>
      <c r="T340" s="264">
        <f t="shared" si="38"/>
        <v>0</v>
      </c>
      <c r="U340" s="264">
        <f t="shared" si="39"/>
        <v>0</v>
      </c>
      <c r="V340" s="264">
        <f t="shared" si="40"/>
        <v>0</v>
      </c>
      <c r="W340" s="264">
        <f t="shared" si="41"/>
        <v>0</v>
      </c>
      <c r="X340" s="264">
        <f t="shared" si="42"/>
        <v>0</v>
      </c>
    </row>
    <row r="341" spans="1:24" ht="12.75" customHeight="1" x14ac:dyDescent="0.25">
      <c r="A341" s="2" t="s">
        <v>1</v>
      </c>
      <c r="B341" s="227" t="s">
        <v>466</v>
      </c>
      <c r="C341" s="3" t="s">
        <v>130</v>
      </c>
      <c r="D341" s="1">
        <v>23.7</v>
      </c>
      <c r="E341" s="143">
        <f>H341</f>
        <v>2600</v>
      </c>
      <c r="F341" s="144">
        <f>E341*D341</f>
        <v>61620</v>
      </c>
      <c r="H341" s="146">
        <v>2600</v>
      </c>
      <c r="J341" s="264">
        <v>428.76916072054911</v>
      </c>
      <c r="K341" s="264">
        <v>64.757969324126151</v>
      </c>
      <c r="L341" s="264">
        <v>1046.8891225806453</v>
      </c>
      <c r="M341" s="264">
        <v>69.261200000000002</v>
      </c>
      <c r="N341" s="264">
        <v>386.32258064516128</v>
      </c>
      <c r="O341" s="264">
        <v>1996</v>
      </c>
      <c r="P341" s="264">
        <f t="shared" si="43"/>
        <v>47305.2</v>
      </c>
      <c r="Q341" s="266">
        <f t="shared" si="37"/>
        <v>14314.800000000003</v>
      </c>
      <c r="T341" s="264">
        <f t="shared" si="38"/>
        <v>10161.829109077014</v>
      </c>
      <c r="U341" s="264">
        <f t="shared" si="39"/>
        <v>1534.7638729817897</v>
      </c>
      <c r="V341" s="264">
        <f t="shared" si="40"/>
        <v>24811.272205161295</v>
      </c>
      <c r="W341" s="264">
        <f t="shared" si="41"/>
        <v>1641.49044</v>
      </c>
      <c r="X341" s="264">
        <f t="shared" si="42"/>
        <v>9155.8451612903227</v>
      </c>
    </row>
    <row r="342" spans="1:24" ht="12.75" customHeight="1" x14ac:dyDescent="0.25">
      <c r="B342" s="227"/>
      <c r="P342" s="264">
        <f t="shared" si="43"/>
        <v>0</v>
      </c>
      <c r="Q342" s="266">
        <f t="shared" si="37"/>
        <v>0</v>
      </c>
      <c r="T342" s="264">
        <f t="shared" si="38"/>
        <v>0</v>
      </c>
      <c r="U342" s="264">
        <f t="shared" si="39"/>
        <v>0</v>
      </c>
      <c r="V342" s="264">
        <f t="shared" si="40"/>
        <v>0</v>
      </c>
      <c r="W342" s="264">
        <f t="shared" si="41"/>
        <v>0</v>
      </c>
      <c r="X342" s="264">
        <f t="shared" si="42"/>
        <v>0</v>
      </c>
    </row>
    <row r="343" spans="1:24" ht="12.75" customHeight="1" x14ac:dyDescent="0.25">
      <c r="B343" s="227"/>
      <c r="P343" s="264">
        <f t="shared" si="43"/>
        <v>0</v>
      </c>
      <c r="Q343" s="266">
        <f t="shared" si="37"/>
        <v>0</v>
      </c>
      <c r="T343" s="264">
        <f t="shared" si="38"/>
        <v>0</v>
      </c>
      <c r="U343" s="264">
        <f t="shared" si="39"/>
        <v>0</v>
      </c>
      <c r="V343" s="264">
        <f t="shared" si="40"/>
        <v>0</v>
      </c>
      <c r="W343" s="264">
        <f t="shared" si="41"/>
        <v>0</v>
      </c>
      <c r="X343" s="264">
        <f t="shared" si="42"/>
        <v>0</v>
      </c>
    </row>
    <row r="344" spans="1:24" ht="12.75" customHeight="1" x14ac:dyDescent="0.25">
      <c r="B344" s="227"/>
      <c r="P344" s="264">
        <f t="shared" si="43"/>
        <v>0</v>
      </c>
      <c r="Q344" s="266">
        <f t="shared" si="37"/>
        <v>0</v>
      </c>
      <c r="T344" s="264">
        <f t="shared" si="38"/>
        <v>0</v>
      </c>
      <c r="U344" s="264">
        <f t="shared" si="39"/>
        <v>0</v>
      </c>
      <c r="V344" s="264">
        <f t="shared" si="40"/>
        <v>0</v>
      </c>
      <c r="W344" s="264">
        <f t="shared" si="41"/>
        <v>0</v>
      </c>
      <c r="X344" s="264">
        <f t="shared" si="42"/>
        <v>0</v>
      </c>
    </row>
    <row r="345" spans="1:24" ht="12.75" customHeight="1" x14ac:dyDescent="0.25">
      <c r="B345" s="227"/>
      <c r="P345" s="264">
        <f t="shared" si="43"/>
        <v>0</v>
      </c>
      <c r="Q345" s="266">
        <f t="shared" si="37"/>
        <v>0</v>
      </c>
      <c r="T345" s="264">
        <f t="shared" si="38"/>
        <v>0</v>
      </c>
      <c r="U345" s="264">
        <f t="shared" si="39"/>
        <v>0</v>
      </c>
      <c r="V345" s="264">
        <f t="shared" si="40"/>
        <v>0</v>
      </c>
      <c r="W345" s="264">
        <f t="shared" si="41"/>
        <v>0</v>
      </c>
      <c r="X345" s="264">
        <f t="shared" si="42"/>
        <v>0</v>
      </c>
    </row>
    <row r="346" spans="1:24" ht="12.75" customHeight="1" x14ac:dyDescent="0.25">
      <c r="B346" s="227"/>
      <c r="P346" s="264">
        <f t="shared" si="43"/>
        <v>0</v>
      </c>
      <c r="Q346" s="266">
        <f t="shared" si="37"/>
        <v>0</v>
      </c>
      <c r="T346" s="264">
        <f t="shared" si="38"/>
        <v>0</v>
      </c>
      <c r="U346" s="264">
        <f t="shared" si="39"/>
        <v>0</v>
      </c>
      <c r="V346" s="264">
        <f t="shared" si="40"/>
        <v>0</v>
      </c>
      <c r="W346" s="264">
        <f t="shared" si="41"/>
        <v>0</v>
      </c>
      <c r="X346" s="264">
        <f t="shared" si="42"/>
        <v>0</v>
      </c>
    </row>
    <row r="347" spans="1:24" ht="12.75" customHeight="1" x14ac:dyDescent="0.25">
      <c r="B347" s="227"/>
      <c r="P347" s="264">
        <f t="shared" si="43"/>
        <v>0</v>
      </c>
      <c r="Q347" s="266">
        <f t="shared" si="37"/>
        <v>0</v>
      </c>
      <c r="T347" s="264">
        <f t="shared" si="38"/>
        <v>0</v>
      </c>
      <c r="U347" s="264">
        <f t="shared" si="39"/>
        <v>0</v>
      </c>
      <c r="V347" s="264">
        <f t="shared" si="40"/>
        <v>0</v>
      </c>
      <c r="W347" s="264">
        <f t="shared" si="41"/>
        <v>0</v>
      </c>
      <c r="X347" s="264">
        <f t="shared" si="42"/>
        <v>0</v>
      </c>
    </row>
    <row r="348" spans="1:24" ht="12.75" customHeight="1" thickBot="1" x14ac:dyDescent="0.3">
      <c r="B348" s="227"/>
      <c r="P348" s="264">
        <f t="shared" si="43"/>
        <v>0</v>
      </c>
      <c r="Q348" s="266">
        <f t="shared" si="37"/>
        <v>0</v>
      </c>
      <c r="T348" s="264">
        <f t="shared" si="38"/>
        <v>0</v>
      </c>
      <c r="U348" s="264">
        <f t="shared" si="39"/>
        <v>0</v>
      </c>
      <c r="V348" s="264">
        <f t="shared" si="40"/>
        <v>0</v>
      </c>
      <c r="W348" s="264">
        <f t="shared" si="41"/>
        <v>0</v>
      </c>
      <c r="X348" s="264">
        <f t="shared" si="42"/>
        <v>0</v>
      </c>
    </row>
    <row r="349" spans="1:24" ht="12.75" customHeight="1" thickBot="1" x14ac:dyDescent="0.3">
      <c r="A349" s="10" t="s">
        <v>78</v>
      </c>
      <c r="B349" s="11" t="s">
        <v>463</v>
      </c>
      <c r="C349" s="12"/>
      <c r="D349" s="13"/>
      <c r="E349" s="172"/>
      <c r="F349" s="168">
        <f>F341+F331+F328</f>
        <v>402588.3</v>
      </c>
      <c r="P349" s="264">
        <f t="shared" si="43"/>
        <v>0</v>
      </c>
      <c r="R349" s="266">
        <f>SUM(P328:P343)</f>
        <v>549298.47990000003</v>
      </c>
      <c r="T349" s="264">
        <f t="shared" si="38"/>
        <v>0</v>
      </c>
      <c r="U349" s="264">
        <f t="shared" si="39"/>
        <v>0</v>
      </c>
      <c r="V349" s="264">
        <f t="shared" si="40"/>
        <v>0</v>
      </c>
      <c r="W349" s="264">
        <f t="shared" si="41"/>
        <v>0</v>
      </c>
      <c r="X349" s="264">
        <f t="shared" si="42"/>
        <v>0</v>
      </c>
    </row>
    <row r="350" spans="1:24" ht="12.75" customHeight="1" thickBot="1" x14ac:dyDescent="0.3">
      <c r="A350" s="27"/>
      <c r="B350" s="28"/>
      <c r="C350" s="29"/>
      <c r="D350" s="30"/>
      <c r="E350" s="153"/>
      <c r="F350" s="154"/>
      <c r="P350" s="264">
        <f t="shared" si="43"/>
        <v>0</v>
      </c>
      <c r="Q350" s="266">
        <f t="shared" si="37"/>
        <v>0</v>
      </c>
      <c r="T350" s="264">
        <f t="shared" si="38"/>
        <v>0</v>
      </c>
      <c r="U350" s="264">
        <f t="shared" si="39"/>
        <v>0</v>
      </c>
      <c r="V350" s="264">
        <f t="shared" si="40"/>
        <v>0</v>
      </c>
      <c r="W350" s="264">
        <f t="shared" si="41"/>
        <v>0</v>
      </c>
      <c r="X350" s="264">
        <f t="shared" si="42"/>
        <v>0</v>
      </c>
    </row>
    <row r="351" spans="1:24" ht="14.5" thickBot="1" x14ac:dyDescent="0.3">
      <c r="A351" s="221" t="s">
        <v>469</v>
      </c>
      <c r="B351" s="222"/>
      <c r="C351" s="222"/>
      <c r="D351" s="222"/>
      <c r="E351" s="222"/>
      <c r="F351" s="223"/>
      <c r="P351" s="264">
        <f t="shared" si="43"/>
        <v>0</v>
      </c>
      <c r="Q351" s="266">
        <f t="shared" si="37"/>
        <v>0</v>
      </c>
      <c r="T351" s="264">
        <f t="shared" si="38"/>
        <v>0</v>
      </c>
      <c r="U351" s="264">
        <f t="shared" si="39"/>
        <v>0</v>
      </c>
      <c r="V351" s="264">
        <f t="shared" si="40"/>
        <v>0</v>
      </c>
      <c r="W351" s="264">
        <f t="shared" si="41"/>
        <v>0</v>
      </c>
      <c r="X351" s="264">
        <f t="shared" si="42"/>
        <v>0</v>
      </c>
    </row>
    <row r="352" spans="1:24" ht="12.75" customHeight="1" x14ac:dyDescent="0.25">
      <c r="A352" s="5"/>
      <c r="B352" s="4"/>
      <c r="C352" s="6"/>
      <c r="D352" s="7"/>
      <c r="P352" s="264">
        <f t="shared" si="43"/>
        <v>0</v>
      </c>
      <c r="Q352" s="266">
        <f t="shared" si="37"/>
        <v>0</v>
      </c>
      <c r="T352" s="264">
        <f t="shared" si="38"/>
        <v>0</v>
      </c>
      <c r="U352" s="264">
        <f t="shared" si="39"/>
        <v>0</v>
      </c>
      <c r="V352" s="264">
        <f t="shared" si="40"/>
        <v>0</v>
      </c>
      <c r="W352" s="264">
        <f t="shared" si="41"/>
        <v>0</v>
      </c>
      <c r="X352" s="264">
        <f t="shared" si="42"/>
        <v>0</v>
      </c>
    </row>
    <row r="353" spans="1:24" ht="12.75" customHeight="1" x14ac:dyDescent="0.25">
      <c r="A353" s="2" t="s">
        <v>208</v>
      </c>
      <c r="B353" s="227" t="s">
        <v>452</v>
      </c>
      <c r="C353" s="3" t="s">
        <v>130</v>
      </c>
      <c r="D353" s="1">
        <v>31.65</v>
      </c>
      <c r="E353" s="143">
        <f>H353</f>
        <v>1360</v>
      </c>
      <c r="F353" s="144">
        <f>E353*D353</f>
        <v>43044</v>
      </c>
      <c r="H353" s="146">
        <v>1360</v>
      </c>
      <c r="J353" s="264">
        <v>468.86852907310669</v>
      </c>
      <c r="K353" s="264">
        <v>70.814266986317847</v>
      </c>
      <c r="L353" s="264">
        <v>1144.7963332580646</v>
      </c>
      <c r="M353" s="264">
        <v>75.738649000000009</v>
      </c>
      <c r="N353" s="264">
        <v>422.45225806451612</v>
      </c>
      <c r="O353" s="264">
        <v>2182.67</v>
      </c>
      <c r="P353" s="264">
        <f t="shared" si="43"/>
        <v>69081.505499999999</v>
      </c>
      <c r="Q353" s="266">
        <f t="shared" si="37"/>
        <v>-26037.505499999999</v>
      </c>
      <c r="T353" s="264">
        <f t="shared" si="38"/>
        <v>14839.688945163825</v>
      </c>
      <c r="U353" s="264">
        <f t="shared" si="39"/>
        <v>2241.2715501169596</v>
      </c>
      <c r="V353" s="264">
        <f t="shared" si="40"/>
        <v>36232.803947617744</v>
      </c>
      <c r="W353" s="264">
        <f t="shared" si="41"/>
        <v>2397.1282408500001</v>
      </c>
      <c r="X353" s="264">
        <f t="shared" si="42"/>
        <v>13370.613967741934</v>
      </c>
    </row>
    <row r="354" spans="1:24" ht="12.75" customHeight="1" x14ac:dyDescent="0.25">
      <c r="B354" s="227"/>
      <c r="P354" s="264">
        <f t="shared" si="43"/>
        <v>0</v>
      </c>
      <c r="Q354" s="266">
        <f t="shared" si="37"/>
        <v>0</v>
      </c>
      <c r="T354" s="264">
        <f t="shared" si="38"/>
        <v>0</v>
      </c>
      <c r="U354" s="264">
        <f t="shared" si="39"/>
        <v>0</v>
      </c>
      <c r="V354" s="264">
        <f t="shared" si="40"/>
        <v>0</v>
      </c>
      <c r="W354" s="264">
        <f t="shared" si="41"/>
        <v>0</v>
      </c>
      <c r="X354" s="264">
        <f t="shared" si="42"/>
        <v>0</v>
      </c>
    </row>
    <row r="355" spans="1:24" ht="12.75" customHeight="1" x14ac:dyDescent="0.25">
      <c r="B355" s="227"/>
      <c r="P355" s="264">
        <f t="shared" si="43"/>
        <v>0</v>
      </c>
      <c r="Q355" s="266">
        <f t="shared" si="37"/>
        <v>0</v>
      </c>
      <c r="T355" s="264">
        <f t="shared" si="38"/>
        <v>0</v>
      </c>
      <c r="U355" s="264">
        <f t="shared" si="39"/>
        <v>0</v>
      </c>
      <c r="V355" s="264">
        <f t="shared" si="40"/>
        <v>0</v>
      </c>
      <c r="W355" s="264">
        <f t="shared" si="41"/>
        <v>0</v>
      </c>
      <c r="X355" s="264">
        <f t="shared" si="42"/>
        <v>0</v>
      </c>
    </row>
    <row r="356" spans="1:24" ht="12.75" customHeight="1" x14ac:dyDescent="0.25">
      <c r="B356" s="227"/>
      <c r="P356" s="264">
        <f t="shared" si="43"/>
        <v>0</v>
      </c>
      <c r="Q356" s="266">
        <f t="shared" si="37"/>
        <v>0</v>
      </c>
      <c r="T356" s="264">
        <f t="shared" si="38"/>
        <v>0</v>
      </c>
      <c r="U356" s="264">
        <f t="shared" si="39"/>
        <v>0</v>
      </c>
      <c r="V356" s="264">
        <f t="shared" si="40"/>
        <v>0</v>
      </c>
      <c r="W356" s="264">
        <f t="shared" si="41"/>
        <v>0</v>
      </c>
      <c r="X356" s="264">
        <f t="shared" si="42"/>
        <v>0</v>
      </c>
    </row>
    <row r="357" spans="1:24" ht="12.75" customHeight="1" x14ac:dyDescent="0.25">
      <c r="B357" s="227"/>
      <c r="P357" s="264">
        <f t="shared" si="43"/>
        <v>0</v>
      </c>
      <c r="Q357" s="266">
        <f t="shared" si="37"/>
        <v>0</v>
      </c>
      <c r="T357" s="264">
        <f t="shared" si="38"/>
        <v>0</v>
      </c>
      <c r="U357" s="264">
        <f t="shared" si="39"/>
        <v>0</v>
      </c>
      <c r="V357" s="264">
        <f t="shared" si="40"/>
        <v>0</v>
      </c>
      <c r="W357" s="264">
        <f t="shared" si="41"/>
        <v>0</v>
      </c>
      <c r="X357" s="264">
        <f t="shared" si="42"/>
        <v>0</v>
      </c>
    </row>
    <row r="358" spans="1:24" ht="12.75" customHeight="1" x14ac:dyDescent="0.25">
      <c r="B358" s="227"/>
      <c r="P358" s="264">
        <f t="shared" si="43"/>
        <v>0</v>
      </c>
      <c r="Q358" s="266">
        <f t="shared" si="37"/>
        <v>0</v>
      </c>
      <c r="T358" s="264">
        <f t="shared" si="38"/>
        <v>0</v>
      </c>
      <c r="U358" s="264">
        <f t="shared" si="39"/>
        <v>0</v>
      </c>
      <c r="V358" s="264">
        <f t="shared" si="40"/>
        <v>0</v>
      </c>
      <c r="W358" s="264">
        <f t="shared" si="41"/>
        <v>0</v>
      </c>
      <c r="X358" s="264">
        <f t="shared" si="42"/>
        <v>0</v>
      </c>
    </row>
    <row r="359" spans="1:24" ht="12.75" customHeight="1" x14ac:dyDescent="0.25">
      <c r="B359" s="227"/>
      <c r="P359" s="264">
        <f t="shared" si="43"/>
        <v>0</v>
      </c>
      <c r="Q359" s="266">
        <f t="shared" si="37"/>
        <v>0</v>
      </c>
      <c r="T359" s="264">
        <f t="shared" si="38"/>
        <v>0</v>
      </c>
      <c r="U359" s="264">
        <f t="shared" si="39"/>
        <v>0</v>
      </c>
      <c r="V359" s="264">
        <f t="shared" si="40"/>
        <v>0</v>
      </c>
      <c r="W359" s="264">
        <f t="shared" si="41"/>
        <v>0</v>
      </c>
      <c r="X359" s="264">
        <f t="shared" si="42"/>
        <v>0</v>
      </c>
    </row>
    <row r="360" spans="1:24" ht="12.75" customHeight="1" x14ac:dyDescent="0.25">
      <c r="B360" s="227"/>
      <c r="P360" s="264">
        <f t="shared" si="43"/>
        <v>0</v>
      </c>
      <c r="Q360" s="266">
        <f t="shared" si="37"/>
        <v>0</v>
      </c>
      <c r="T360" s="264">
        <f t="shared" si="38"/>
        <v>0</v>
      </c>
      <c r="U360" s="264">
        <f t="shared" si="39"/>
        <v>0</v>
      </c>
      <c r="V360" s="264">
        <f t="shared" si="40"/>
        <v>0</v>
      </c>
      <c r="W360" s="264">
        <f t="shared" si="41"/>
        <v>0</v>
      </c>
      <c r="X360" s="264">
        <f t="shared" si="42"/>
        <v>0</v>
      </c>
    </row>
    <row r="361" spans="1:24" ht="12.75" customHeight="1" x14ac:dyDescent="0.25">
      <c r="A361" s="2" t="s">
        <v>149</v>
      </c>
      <c r="B361" s="227" t="s">
        <v>451</v>
      </c>
      <c r="C361" s="3" t="s">
        <v>130</v>
      </c>
      <c r="D361" s="1">
        <v>114.9</v>
      </c>
      <c r="E361" s="143">
        <f>H361</f>
        <v>1865</v>
      </c>
      <c r="F361" s="144">
        <f>E361*D361</f>
        <v>214288.5</v>
      </c>
      <c r="H361" s="146">
        <v>1865</v>
      </c>
      <c r="J361" s="264">
        <v>561.55441573447706</v>
      </c>
      <c r="K361" s="264">
        <v>84.812824613712991</v>
      </c>
      <c r="L361" s="264">
        <v>1371.0995645806452</v>
      </c>
      <c r="M361" s="264">
        <v>90.710657999999995</v>
      </c>
      <c r="N361" s="264">
        <v>505.96258064516127</v>
      </c>
      <c r="O361" s="264">
        <v>2614.14</v>
      </c>
      <c r="P361" s="264">
        <f t="shared" si="43"/>
        <v>300364.68599999999</v>
      </c>
      <c r="Q361" s="266">
        <f t="shared" si="37"/>
        <v>-86076.185999999987</v>
      </c>
      <c r="T361" s="264">
        <f t="shared" si="38"/>
        <v>64522.602367891421</v>
      </c>
      <c r="U361" s="264">
        <f t="shared" si="39"/>
        <v>9744.9935481156226</v>
      </c>
      <c r="V361" s="264">
        <f t="shared" si="40"/>
        <v>157539.33997031613</v>
      </c>
      <c r="W361" s="264">
        <f t="shared" si="41"/>
        <v>10422.654604199999</v>
      </c>
      <c r="X361" s="264">
        <f t="shared" si="42"/>
        <v>58135.10051612903</v>
      </c>
    </row>
    <row r="362" spans="1:24" ht="12.75" customHeight="1" x14ac:dyDescent="0.25">
      <c r="B362" s="227"/>
      <c r="P362" s="264">
        <f t="shared" si="43"/>
        <v>0</v>
      </c>
      <c r="Q362" s="266">
        <f t="shared" si="37"/>
        <v>0</v>
      </c>
      <c r="T362" s="264">
        <f t="shared" si="38"/>
        <v>0</v>
      </c>
      <c r="U362" s="264">
        <f t="shared" si="39"/>
        <v>0</v>
      </c>
      <c r="V362" s="264">
        <f t="shared" si="40"/>
        <v>0</v>
      </c>
      <c r="W362" s="264">
        <f t="shared" si="41"/>
        <v>0</v>
      </c>
      <c r="X362" s="264">
        <f t="shared" si="42"/>
        <v>0</v>
      </c>
    </row>
    <row r="363" spans="1:24" ht="12.75" customHeight="1" x14ac:dyDescent="0.25">
      <c r="B363" s="227"/>
      <c r="P363" s="264">
        <f t="shared" si="43"/>
        <v>0</v>
      </c>
      <c r="Q363" s="266">
        <f t="shared" si="37"/>
        <v>0</v>
      </c>
      <c r="T363" s="264">
        <f t="shared" si="38"/>
        <v>0</v>
      </c>
      <c r="U363" s="264">
        <f t="shared" si="39"/>
        <v>0</v>
      </c>
      <c r="V363" s="264">
        <f t="shared" si="40"/>
        <v>0</v>
      </c>
      <c r="W363" s="264">
        <f t="shared" si="41"/>
        <v>0</v>
      </c>
      <c r="X363" s="264">
        <f t="shared" si="42"/>
        <v>0</v>
      </c>
    </row>
    <row r="364" spans="1:24" ht="12.75" customHeight="1" x14ac:dyDescent="0.25">
      <c r="B364" s="227"/>
      <c r="P364" s="264">
        <f t="shared" si="43"/>
        <v>0</v>
      </c>
      <c r="Q364" s="266">
        <f t="shared" si="37"/>
        <v>0</v>
      </c>
      <c r="T364" s="264">
        <f t="shared" si="38"/>
        <v>0</v>
      </c>
      <c r="U364" s="264">
        <f t="shared" si="39"/>
        <v>0</v>
      </c>
      <c r="V364" s="264">
        <f t="shared" si="40"/>
        <v>0</v>
      </c>
      <c r="W364" s="264">
        <f t="shared" si="41"/>
        <v>0</v>
      </c>
      <c r="X364" s="264">
        <f t="shared" si="42"/>
        <v>0</v>
      </c>
    </row>
    <row r="365" spans="1:24" ht="12.75" customHeight="1" x14ac:dyDescent="0.25">
      <c r="B365" s="227"/>
      <c r="P365" s="264">
        <f t="shared" si="43"/>
        <v>0</v>
      </c>
      <c r="Q365" s="266">
        <f t="shared" si="37"/>
        <v>0</v>
      </c>
      <c r="T365" s="264">
        <f t="shared" si="38"/>
        <v>0</v>
      </c>
      <c r="U365" s="264">
        <f t="shared" si="39"/>
        <v>0</v>
      </c>
      <c r="V365" s="264">
        <f t="shared" si="40"/>
        <v>0</v>
      </c>
      <c r="W365" s="264">
        <f t="shared" si="41"/>
        <v>0</v>
      </c>
      <c r="X365" s="264">
        <f t="shared" si="42"/>
        <v>0</v>
      </c>
    </row>
    <row r="366" spans="1:24" ht="12.75" customHeight="1" x14ac:dyDescent="0.25">
      <c r="B366" s="227"/>
      <c r="P366" s="264">
        <f t="shared" si="43"/>
        <v>0</v>
      </c>
      <c r="Q366" s="266">
        <f t="shared" si="37"/>
        <v>0</v>
      </c>
      <c r="T366" s="264">
        <f t="shared" si="38"/>
        <v>0</v>
      </c>
      <c r="U366" s="264">
        <f t="shared" si="39"/>
        <v>0</v>
      </c>
      <c r="V366" s="264">
        <f t="shared" si="40"/>
        <v>0</v>
      </c>
      <c r="W366" s="264">
        <f t="shared" si="41"/>
        <v>0</v>
      </c>
      <c r="X366" s="264">
        <f t="shared" si="42"/>
        <v>0</v>
      </c>
    </row>
    <row r="367" spans="1:24" ht="12.75" customHeight="1" x14ac:dyDescent="0.25">
      <c r="B367" s="227"/>
      <c r="P367" s="264">
        <f t="shared" si="43"/>
        <v>0</v>
      </c>
      <c r="Q367" s="266">
        <f t="shared" si="37"/>
        <v>0</v>
      </c>
      <c r="T367" s="264">
        <f t="shared" si="38"/>
        <v>0</v>
      </c>
      <c r="U367" s="264">
        <f t="shared" si="39"/>
        <v>0</v>
      </c>
      <c r="V367" s="264">
        <f t="shared" si="40"/>
        <v>0</v>
      </c>
      <c r="W367" s="264">
        <f t="shared" si="41"/>
        <v>0</v>
      </c>
      <c r="X367" s="264">
        <f t="shared" si="42"/>
        <v>0</v>
      </c>
    </row>
    <row r="368" spans="1:24" ht="12.75" customHeight="1" thickBot="1" x14ac:dyDescent="0.3">
      <c r="B368" s="227"/>
      <c r="P368" s="264">
        <f t="shared" si="43"/>
        <v>0</v>
      </c>
      <c r="Q368" s="266">
        <f t="shared" si="37"/>
        <v>0</v>
      </c>
      <c r="T368" s="264">
        <f t="shared" si="38"/>
        <v>0</v>
      </c>
      <c r="U368" s="264">
        <f t="shared" si="39"/>
        <v>0</v>
      </c>
      <c r="V368" s="264">
        <f t="shared" si="40"/>
        <v>0</v>
      </c>
      <c r="W368" s="264">
        <f t="shared" si="41"/>
        <v>0</v>
      </c>
      <c r="X368" s="264">
        <f t="shared" si="42"/>
        <v>0</v>
      </c>
    </row>
    <row r="369" spans="1:24" ht="12.75" customHeight="1" thickBot="1" x14ac:dyDescent="0.3">
      <c r="A369" s="10" t="s">
        <v>150</v>
      </c>
      <c r="B369" s="11" t="s">
        <v>470</v>
      </c>
      <c r="C369" s="12"/>
      <c r="D369" s="13"/>
      <c r="E369" s="172"/>
      <c r="F369" s="168">
        <f>F361+F353</f>
        <v>257332.5</v>
      </c>
      <c r="P369" s="264">
        <f t="shared" si="43"/>
        <v>0</v>
      </c>
      <c r="R369" s="266">
        <f>SUM(P353:P363)</f>
        <v>369446.19149999996</v>
      </c>
      <c r="T369" s="264">
        <f t="shared" si="38"/>
        <v>0</v>
      </c>
      <c r="U369" s="264">
        <f t="shared" si="39"/>
        <v>0</v>
      </c>
      <c r="V369" s="264">
        <f t="shared" si="40"/>
        <v>0</v>
      </c>
      <c r="W369" s="264">
        <f t="shared" si="41"/>
        <v>0</v>
      </c>
      <c r="X369" s="264">
        <f t="shared" si="42"/>
        <v>0</v>
      </c>
    </row>
    <row r="370" spans="1:24" ht="12.75" customHeight="1" x14ac:dyDescent="0.25">
      <c r="A370" s="27"/>
      <c r="B370" s="28"/>
      <c r="C370" s="29"/>
      <c r="D370" s="30"/>
      <c r="E370" s="153"/>
      <c r="F370" s="154"/>
      <c r="P370" s="264">
        <f t="shared" si="43"/>
        <v>0</v>
      </c>
      <c r="Q370" s="266">
        <f t="shared" si="37"/>
        <v>0</v>
      </c>
      <c r="T370" s="264">
        <f t="shared" si="38"/>
        <v>0</v>
      </c>
      <c r="U370" s="264">
        <f t="shared" si="39"/>
        <v>0</v>
      </c>
      <c r="V370" s="264">
        <f t="shared" si="40"/>
        <v>0</v>
      </c>
      <c r="W370" s="264">
        <f t="shared" si="41"/>
        <v>0</v>
      </c>
      <c r="X370" s="264">
        <f t="shared" si="42"/>
        <v>0</v>
      </c>
    </row>
    <row r="371" spans="1:24" ht="14.5" thickBot="1" x14ac:dyDescent="0.3">
      <c r="A371" s="233" t="s">
        <v>291</v>
      </c>
      <c r="B371" s="233"/>
      <c r="C371" s="233"/>
      <c r="D371" s="233"/>
      <c r="E371" s="233"/>
      <c r="F371" s="233"/>
      <c r="P371" s="264">
        <f t="shared" si="43"/>
        <v>0</v>
      </c>
      <c r="Q371" s="266">
        <f t="shared" si="37"/>
        <v>0</v>
      </c>
      <c r="T371" s="264">
        <f t="shared" si="38"/>
        <v>0</v>
      </c>
      <c r="U371" s="264">
        <f t="shared" si="39"/>
        <v>0</v>
      </c>
      <c r="V371" s="264">
        <f t="shared" si="40"/>
        <v>0</v>
      </c>
      <c r="W371" s="264">
        <f t="shared" si="41"/>
        <v>0</v>
      </c>
      <c r="X371" s="264">
        <f t="shared" si="42"/>
        <v>0</v>
      </c>
    </row>
    <row r="372" spans="1:24" ht="14.5" thickBot="1" x14ac:dyDescent="0.3">
      <c r="A372" s="221" t="s">
        <v>471</v>
      </c>
      <c r="B372" s="222"/>
      <c r="C372" s="222"/>
      <c r="D372" s="222"/>
      <c r="E372" s="222"/>
      <c r="F372" s="223"/>
      <c r="P372" s="264">
        <f t="shared" si="43"/>
        <v>0</v>
      </c>
      <c r="Q372" s="266">
        <f t="shared" si="37"/>
        <v>0</v>
      </c>
      <c r="T372" s="264">
        <f t="shared" si="38"/>
        <v>0</v>
      </c>
      <c r="U372" s="264">
        <f t="shared" si="39"/>
        <v>0</v>
      </c>
      <c r="V372" s="264">
        <f t="shared" si="40"/>
        <v>0</v>
      </c>
      <c r="W372" s="264">
        <f t="shared" si="41"/>
        <v>0</v>
      </c>
      <c r="X372" s="264">
        <f t="shared" si="42"/>
        <v>0</v>
      </c>
    </row>
    <row r="373" spans="1:24" ht="14" x14ac:dyDescent="0.25">
      <c r="A373" s="50"/>
      <c r="B373" s="50"/>
      <c r="C373" s="50"/>
      <c r="D373" s="50"/>
      <c r="E373" s="50"/>
      <c r="F373" s="50"/>
      <c r="P373" s="264">
        <f t="shared" si="43"/>
        <v>0</v>
      </c>
      <c r="Q373" s="266">
        <f t="shared" si="37"/>
        <v>0</v>
      </c>
      <c r="T373" s="264">
        <f t="shared" si="38"/>
        <v>0</v>
      </c>
      <c r="U373" s="264">
        <f t="shared" si="39"/>
        <v>0</v>
      </c>
      <c r="V373" s="264">
        <f t="shared" si="40"/>
        <v>0</v>
      </c>
      <c r="W373" s="264">
        <f t="shared" si="41"/>
        <v>0</v>
      </c>
      <c r="X373" s="264">
        <f t="shared" si="42"/>
        <v>0</v>
      </c>
    </row>
    <row r="374" spans="1:24" ht="12.75" customHeight="1" x14ac:dyDescent="0.25">
      <c r="A374" s="2" t="s">
        <v>237</v>
      </c>
      <c r="B374" s="227" t="s">
        <v>468</v>
      </c>
      <c r="C374" s="3" t="s">
        <v>130</v>
      </c>
      <c r="D374" s="1">
        <v>6.72</v>
      </c>
      <c r="E374" s="143">
        <f>H374</f>
        <v>1390</v>
      </c>
      <c r="F374" s="144">
        <f>E374*D374</f>
        <v>9340.7999999999993</v>
      </c>
      <c r="H374" s="146">
        <v>1390</v>
      </c>
      <c r="J374" s="264">
        <v>309.80720004147452</v>
      </c>
      <c r="K374" s="264">
        <v>46.790877223921832</v>
      </c>
      <c r="L374" s="264">
        <v>756.42984041935495</v>
      </c>
      <c r="M374" s="264">
        <v>50.044687000000003</v>
      </c>
      <c r="N374" s="264">
        <v>279.1374193548387</v>
      </c>
      <c r="O374" s="264">
        <v>1442.21</v>
      </c>
      <c r="P374" s="264">
        <f t="shared" si="43"/>
        <v>9691.6512000000002</v>
      </c>
      <c r="Q374" s="266">
        <f t="shared" si="37"/>
        <v>-350.85120000000097</v>
      </c>
      <c r="T374" s="264">
        <f t="shared" si="38"/>
        <v>2081.9043842787087</v>
      </c>
      <c r="U374" s="264">
        <f t="shared" si="39"/>
        <v>314.43469494475471</v>
      </c>
      <c r="V374" s="264">
        <f t="shared" si="40"/>
        <v>5083.2085276180651</v>
      </c>
      <c r="W374" s="264">
        <f t="shared" si="41"/>
        <v>336.30029664</v>
      </c>
      <c r="X374" s="264">
        <f t="shared" si="42"/>
        <v>1875.803458064516</v>
      </c>
    </row>
    <row r="375" spans="1:24" ht="12.75" customHeight="1" x14ac:dyDescent="0.25">
      <c r="B375" s="227"/>
      <c r="P375" s="264">
        <f t="shared" si="43"/>
        <v>0</v>
      </c>
      <c r="Q375" s="266">
        <f t="shared" si="37"/>
        <v>0</v>
      </c>
      <c r="T375" s="264">
        <f t="shared" si="38"/>
        <v>0</v>
      </c>
      <c r="U375" s="264">
        <f t="shared" si="39"/>
        <v>0</v>
      </c>
      <c r="V375" s="264">
        <f t="shared" si="40"/>
        <v>0</v>
      </c>
      <c r="W375" s="264">
        <f t="shared" si="41"/>
        <v>0</v>
      </c>
      <c r="X375" s="264">
        <f t="shared" si="42"/>
        <v>0</v>
      </c>
    </row>
    <row r="376" spans="1:24" ht="12.75" customHeight="1" x14ac:dyDescent="0.25">
      <c r="B376" s="227"/>
      <c r="P376" s="264">
        <f t="shared" si="43"/>
        <v>0</v>
      </c>
      <c r="Q376" s="266">
        <f t="shared" si="37"/>
        <v>0</v>
      </c>
      <c r="T376" s="264">
        <f t="shared" si="38"/>
        <v>0</v>
      </c>
      <c r="U376" s="264">
        <f t="shared" si="39"/>
        <v>0</v>
      </c>
      <c r="V376" s="264">
        <f t="shared" si="40"/>
        <v>0</v>
      </c>
      <c r="W376" s="264">
        <f t="shared" si="41"/>
        <v>0</v>
      </c>
      <c r="X376" s="264">
        <f t="shared" si="42"/>
        <v>0</v>
      </c>
    </row>
    <row r="377" spans="1:24" ht="12.75" customHeight="1" x14ac:dyDescent="0.25">
      <c r="A377" s="2" t="s">
        <v>115</v>
      </c>
      <c r="B377" s="227" t="s">
        <v>472</v>
      </c>
      <c r="C377" s="3" t="s">
        <v>130</v>
      </c>
      <c r="D377" s="1">
        <v>190</v>
      </c>
      <c r="E377" s="143">
        <f>H377</f>
        <v>1570</v>
      </c>
      <c r="F377" s="144">
        <f>E377*D377</f>
        <v>298300</v>
      </c>
      <c r="H377" s="146">
        <v>1570</v>
      </c>
      <c r="J377" s="264">
        <v>498.71481524069844</v>
      </c>
      <c r="K377" s="264">
        <v>75.322018618529327</v>
      </c>
      <c r="L377" s="264">
        <v>1217.6694668709679</v>
      </c>
      <c r="M377" s="264">
        <v>80.559867000000011</v>
      </c>
      <c r="N377" s="264">
        <v>449.34387096774196</v>
      </c>
      <c r="O377" s="264">
        <v>2321.61</v>
      </c>
      <c r="P377" s="264">
        <f t="shared" si="43"/>
        <v>441105.9</v>
      </c>
      <c r="Q377" s="266">
        <f t="shared" si="37"/>
        <v>-142805.90000000002</v>
      </c>
      <c r="T377" s="264">
        <f t="shared" si="38"/>
        <v>94755.814895732707</v>
      </c>
      <c r="U377" s="264">
        <f t="shared" si="39"/>
        <v>14311.183537520572</v>
      </c>
      <c r="V377" s="264">
        <f t="shared" si="40"/>
        <v>231357.1987054839</v>
      </c>
      <c r="W377" s="264">
        <f t="shared" si="41"/>
        <v>15306.374730000001</v>
      </c>
      <c r="X377" s="264">
        <f t="shared" si="42"/>
        <v>85375.335483870978</v>
      </c>
    </row>
    <row r="378" spans="1:24" ht="12.75" customHeight="1" x14ac:dyDescent="0.25">
      <c r="B378" s="227"/>
      <c r="P378" s="264">
        <f t="shared" si="43"/>
        <v>0</v>
      </c>
      <c r="Q378" s="266">
        <f t="shared" si="37"/>
        <v>0</v>
      </c>
      <c r="T378" s="264">
        <f t="shared" si="38"/>
        <v>0</v>
      </c>
      <c r="U378" s="264">
        <f t="shared" si="39"/>
        <v>0</v>
      </c>
      <c r="V378" s="264">
        <f t="shared" si="40"/>
        <v>0</v>
      </c>
      <c r="W378" s="264">
        <f t="shared" si="41"/>
        <v>0</v>
      </c>
      <c r="X378" s="264">
        <f t="shared" si="42"/>
        <v>0</v>
      </c>
    </row>
    <row r="379" spans="1:24" ht="12.75" customHeight="1" x14ac:dyDescent="0.25">
      <c r="B379" s="227"/>
      <c r="P379" s="264">
        <f t="shared" si="43"/>
        <v>0</v>
      </c>
      <c r="Q379" s="266">
        <f t="shared" si="37"/>
        <v>0</v>
      </c>
      <c r="T379" s="264">
        <f t="shared" si="38"/>
        <v>0</v>
      </c>
      <c r="U379" s="264">
        <f t="shared" si="39"/>
        <v>0</v>
      </c>
      <c r="V379" s="264">
        <f t="shared" si="40"/>
        <v>0</v>
      </c>
      <c r="W379" s="264">
        <f t="shared" si="41"/>
        <v>0</v>
      </c>
      <c r="X379" s="264">
        <f t="shared" si="42"/>
        <v>0</v>
      </c>
    </row>
    <row r="380" spans="1:24" ht="12.75" customHeight="1" x14ac:dyDescent="0.25">
      <c r="B380" s="227"/>
      <c r="P380" s="264">
        <f t="shared" si="43"/>
        <v>0</v>
      </c>
      <c r="Q380" s="266">
        <f t="shared" si="37"/>
        <v>0</v>
      </c>
      <c r="T380" s="264">
        <f t="shared" si="38"/>
        <v>0</v>
      </c>
      <c r="U380" s="264">
        <f t="shared" si="39"/>
        <v>0</v>
      </c>
      <c r="V380" s="264">
        <f t="shared" si="40"/>
        <v>0</v>
      </c>
      <c r="W380" s="264">
        <f t="shared" si="41"/>
        <v>0</v>
      </c>
      <c r="X380" s="264">
        <f t="shared" si="42"/>
        <v>0</v>
      </c>
    </row>
    <row r="381" spans="1:24" ht="12.75" customHeight="1" x14ac:dyDescent="0.25">
      <c r="B381" s="227"/>
      <c r="P381" s="264">
        <f t="shared" si="43"/>
        <v>0</v>
      </c>
      <c r="Q381" s="266">
        <f t="shared" si="37"/>
        <v>0</v>
      </c>
      <c r="T381" s="264">
        <f t="shared" si="38"/>
        <v>0</v>
      </c>
      <c r="U381" s="264">
        <f t="shared" si="39"/>
        <v>0</v>
      </c>
      <c r="V381" s="264">
        <f t="shared" si="40"/>
        <v>0</v>
      </c>
      <c r="W381" s="264">
        <f t="shared" si="41"/>
        <v>0</v>
      </c>
      <c r="X381" s="264">
        <f t="shared" si="42"/>
        <v>0</v>
      </c>
    </row>
    <row r="382" spans="1:24" ht="12.75" customHeight="1" x14ac:dyDescent="0.25">
      <c r="B382" s="227"/>
      <c r="P382" s="264">
        <f t="shared" si="43"/>
        <v>0</v>
      </c>
      <c r="Q382" s="266">
        <f t="shared" si="37"/>
        <v>0</v>
      </c>
      <c r="T382" s="264">
        <f t="shared" si="38"/>
        <v>0</v>
      </c>
      <c r="U382" s="264">
        <f t="shared" si="39"/>
        <v>0</v>
      </c>
      <c r="V382" s="264">
        <f t="shared" si="40"/>
        <v>0</v>
      </c>
      <c r="W382" s="264">
        <f t="shared" si="41"/>
        <v>0</v>
      </c>
      <c r="X382" s="264">
        <f t="shared" si="42"/>
        <v>0</v>
      </c>
    </row>
    <row r="383" spans="1:24" ht="12.75" customHeight="1" x14ac:dyDescent="0.25">
      <c r="B383" s="227"/>
      <c r="P383" s="264">
        <f t="shared" si="43"/>
        <v>0</v>
      </c>
      <c r="Q383" s="266">
        <f t="shared" si="37"/>
        <v>0</v>
      </c>
      <c r="T383" s="264">
        <f t="shared" si="38"/>
        <v>0</v>
      </c>
      <c r="U383" s="264">
        <f t="shared" si="39"/>
        <v>0</v>
      </c>
      <c r="V383" s="264">
        <f t="shared" si="40"/>
        <v>0</v>
      </c>
      <c r="W383" s="264">
        <f t="shared" si="41"/>
        <v>0</v>
      </c>
      <c r="X383" s="264">
        <f t="shared" si="42"/>
        <v>0</v>
      </c>
    </row>
    <row r="384" spans="1:24" ht="12.75" customHeight="1" x14ac:dyDescent="0.25">
      <c r="B384" s="227"/>
      <c r="P384" s="264">
        <f t="shared" si="43"/>
        <v>0</v>
      </c>
      <c r="Q384" s="266">
        <f t="shared" si="37"/>
        <v>0</v>
      </c>
      <c r="T384" s="264">
        <f t="shared" si="38"/>
        <v>0</v>
      </c>
      <c r="U384" s="264">
        <f t="shared" si="39"/>
        <v>0</v>
      </c>
      <c r="V384" s="264">
        <f t="shared" si="40"/>
        <v>0</v>
      </c>
      <c r="W384" s="264">
        <f t="shared" si="41"/>
        <v>0</v>
      </c>
      <c r="X384" s="264">
        <f t="shared" si="42"/>
        <v>0</v>
      </c>
    </row>
    <row r="385" spans="1:24" ht="12.75" customHeight="1" x14ac:dyDescent="0.25">
      <c r="A385" s="2"/>
      <c r="B385" s="125"/>
      <c r="C385" s="3"/>
      <c r="D385" s="1">
        <v>0</v>
      </c>
      <c r="P385" s="264">
        <f t="shared" si="43"/>
        <v>0</v>
      </c>
      <c r="Q385" s="266">
        <f t="shared" si="37"/>
        <v>0</v>
      </c>
      <c r="T385" s="264">
        <f t="shared" si="38"/>
        <v>0</v>
      </c>
      <c r="U385" s="264">
        <f t="shared" si="39"/>
        <v>0</v>
      </c>
      <c r="V385" s="264">
        <f t="shared" si="40"/>
        <v>0</v>
      </c>
      <c r="W385" s="264">
        <f t="shared" si="41"/>
        <v>0</v>
      </c>
      <c r="X385" s="264">
        <f t="shared" si="42"/>
        <v>0</v>
      </c>
    </row>
    <row r="386" spans="1:24" ht="12.75" customHeight="1" x14ac:dyDescent="0.25">
      <c r="A386" s="2" t="s">
        <v>1</v>
      </c>
      <c r="B386" s="227" t="s">
        <v>466</v>
      </c>
      <c r="C386" s="3" t="s">
        <v>130</v>
      </c>
      <c r="D386" s="1">
        <v>23.7</v>
      </c>
      <c r="E386" s="143">
        <f>H386</f>
        <v>2600</v>
      </c>
      <c r="F386" s="144">
        <f>E386*D386</f>
        <v>61620</v>
      </c>
      <c r="H386" s="146">
        <v>2600</v>
      </c>
      <c r="J386" s="264">
        <v>428.76916072054911</v>
      </c>
      <c r="K386" s="264">
        <v>64.757969324126151</v>
      </c>
      <c r="L386" s="264">
        <v>1046.8891225806453</v>
      </c>
      <c r="M386" s="264">
        <v>69.261200000000002</v>
      </c>
      <c r="N386" s="264">
        <v>386.32258064516128</v>
      </c>
      <c r="O386" s="264">
        <v>1996</v>
      </c>
      <c r="P386" s="264">
        <f t="shared" si="43"/>
        <v>47305.2</v>
      </c>
      <c r="Q386" s="266">
        <f t="shared" si="37"/>
        <v>14314.800000000003</v>
      </c>
      <c r="T386" s="264">
        <f t="shared" si="38"/>
        <v>10161.829109077014</v>
      </c>
      <c r="U386" s="264">
        <f t="shared" si="39"/>
        <v>1534.7638729817897</v>
      </c>
      <c r="V386" s="264">
        <f t="shared" si="40"/>
        <v>24811.272205161295</v>
      </c>
      <c r="W386" s="264">
        <f t="shared" si="41"/>
        <v>1641.49044</v>
      </c>
      <c r="X386" s="264">
        <f t="shared" si="42"/>
        <v>9155.8451612903227</v>
      </c>
    </row>
    <row r="387" spans="1:24" ht="12.75" customHeight="1" x14ac:dyDescent="0.25">
      <c r="B387" s="227"/>
      <c r="P387" s="264">
        <f t="shared" si="43"/>
        <v>0</v>
      </c>
      <c r="Q387" s="266">
        <f t="shared" si="37"/>
        <v>0</v>
      </c>
      <c r="T387" s="264">
        <f t="shared" si="38"/>
        <v>0</v>
      </c>
      <c r="U387" s="264">
        <f t="shared" si="39"/>
        <v>0</v>
      </c>
      <c r="V387" s="264">
        <f t="shared" si="40"/>
        <v>0</v>
      </c>
      <c r="W387" s="264">
        <f t="shared" si="41"/>
        <v>0</v>
      </c>
      <c r="X387" s="264">
        <f t="shared" si="42"/>
        <v>0</v>
      </c>
    </row>
    <row r="388" spans="1:24" ht="12.75" customHeight="1" x14ac:dyDescent="0.25">
      <c r="B388" s="227"/>
      <c r="P388" s="264">
        <f t="shared" si="43"/>
        <v>0</v>
      </c>
      <c r="Q388" s="266">
        <f t="shared" si="37"/>
        <v>0</v>
      </c>
      <c r="T388" s="264">
        <f t="shared" si="38"/>
        <v>0</v>
      </c>
      <c r="U388" s="264">
        <f t="shared" si="39"/>
        <v>0</v>
      </c>
      <c r="V388" s="264">
        <f t="shared" si="40"/>
        <v>0</v>
      </c>
      <c r="W388" s="264">
        <f t="shared" si="41"/>
        <v>0</v>
      </c>
      <c r="X388" s="264">
        <f t="shared" si="42"/>
        <v>0</v>
      </c>
    </row>
    <row r="389" spans="1:24" ht="12.75" customHeight="1" x14ac:dyDescent="0.25">
      <c r="B389" s="227"/>
      <c r="P389" s="264">
        <f t="shared" si="43"/>
        <v>0</v>
      </c>
      <c r="Q389" s="266">
        <f t="shared" si="37"/>
        <v>0</v>
      </c>
      <c r="T389" s="264">
        <f t="shared" si="38"/>
        <v>0</v>
      </c>
      <c r="U389" s="264">
        <f t="shared" si="39"/>
        <v>0</v>
      </c>
      <c r="V389" s="264">
        <f t="shared" si="40"/>
        <v>0</v>
      </c>
      <c r="W389" s="264">
        <f t="shared" si="41"/>
        <v>0</v>
      </c>
      <c r="X389" s="264">
        <f t="shared" si="42"/>
        <v>0</v>
      </c>
    </row>
    <row r="390" spans="1:24" ht="12.75" customHeight="1" x14ac:dyDescent="0.25">
      <c r="B390" s="227"/>
      <c r="P390" s="264">
        <f t="shared" si="43"/>
        <v>0</v>
      </c>
      <c r="Q390" s="266">
        <f t="shared" si="37"/>
        <v>0</v>
      </c>
      <c r="T390" s="264">
        <f t="shared" si="38"/>
        <v>0</v>
      </c>
      <c r="U390" s="264">
        <f t="shared" si="39"/>
        <v>0</v>
      </c>
      <c r="V390" s="264">
        <f t="shared" si="40"/>
        <v>0</v>
      </c>
      <c r="W390" s="264">
        <f t="shared" si="41"/>
        <v>0</v>
      </c>
      <c r="X390" s="264">
        <f t="shared" si="42"/>
        <v>0</v>
      </c>
    </row>
    <row r="391" spans="1:24" ht="12.75" customHeight="1" x14ac:dyDescent="0.25">
      <c r="B391" s="227"/>
      <c r="P391" s="264">
        <f t="shared" si="43"/>
        <v>0</v>
      </c>
      <c r="Q391" s="266">
        <f t="shared" si="37"/>
        <v>0</v>
      </c>
      <c r="T391" s="264">
        <f t="shared" si="38"/>
        <v>0</v>
      </c>
      <c r="U391" s="264">
        <f t="shared" si="39"/>
        <v>0</v>
      </c>
      <c r="V391" s="264">
        <f t="shared" si="40"/>
        <v>0</v>
      </c>
      <c r="W391" s="264">
        <f t="shared" si="41"/>
        <v>0</v>
      </c>
      <c r="X391" s="264">
        <f t="shared" si="42"/>
        <v>0</v>
      </c>
    </row>
    <row r="392" spans="1:24" ht="12.75" customHeight="1" x14ac:dyDescent="0.25">
      <c r="B392" s="227"/>
      <c r="P392" s="264">
        <f t="shared" si="43"/>
        <v>0</v>
      </c>
      <c r="Q392" s="266">
        <f t="shared" si="37"/>
        <v>0</v>
      </c>
      <c r="T392" s="264">
        <f t="shared" si="38"/>
        <v>0</v>
      </c>
      <c r="U392" s="264">
        <f t="shared" si="39"/>
        <v>0</v>
      </c>
      <c r="V392" s="264">
        <f t="shared" si="40"/>
        <v>0</v>
      </c>
      <c r="W392" s="264">
        <f t="shared" si="41"/>
        <v>0</v>
      </c>
      <c r="X392" s="264">
        <f t="shared" si="42"/>
        <v>0</v>
      </c>
    </row>
    <row r="393" spans="1:24" ht="12.75" customHeight="1" thickBot="1" x14ac:dyDescent="0.3">
      <c r="B393" s="227"/>
      <c r="P393" s="264">
        <f t="shared" si="43"/>
        <v>0</v>
      </c>
      <c r="Q393" s="266">
        <f t="shared" si="37"/>
        <v>0</v>
      </c>
      <c r="T393" s="264">
        <f t="shared" si="38"/>
        <v>0</v>
      </c>
      <c r="U393" s="264">
        <f t="shared" si="39"/>
        <v>0</v>
      </c>
      <c r="V393" s="264">
        <f t="shared" si="40"/>
        <v>0</v>
      </c>
      <c r="W393" s="264">
        <f t="shared" si="41"/>
        <v>0</v>
      </c>
      <c r="X393" s="264">
        <f t="shared" si="42"/>
        <v>0</v>
      </c>
    </row>
    <row r="394" spans="1:24" ht="12.75" customHeight="1" thickBot="1" x14ac:dyDescent="0.3">
      <c r="A394" s="10" t="s">
        <v>79</v>
      </c>
      <c r="B394" s="11" t="s">
        <v>463</v>
      </c>
      <c r="C394" s="12"/>
      <c r="D394" s="13"/>
      <c r="E394" s="172"/>
      <c r="F394" s="168">
        <f>F386+F377+F374</f>
        <v>369260.79999999999</v>
      </c>
      <c r="P394" s="264">
        <f t="shared" si="43"/>
        <v>0</v>
      </c>
      <c r="R394" s="266">
        <f>SUM(P374:P387)</f>
        <v>498102.75120000006</v>
      </c>
      <c r="T394" s="264">
        <f t="shared" si="38"/>
        <v>0</v>
      </c>
      <c r="U394" s="264">
        <f t="shared" si="39"/>
        <v>0</v>
      </c>
      <c r="V394" s="264">
        <f t="shared" si="40"/>
        <v>0</v>
      </c>
      <c r="W394" s="264">
        <f t="shared" si="41"/>
        <v>0</v>
      </c>
      <c r="X394" s="264">
        <f t="shared" si="42"/>
        <v>0</v>
      </c>
    </row>
    <row r="395" spans="1:24" ht="12.75" customHeight="1" thickBot="1" x14ac:dyDescent="0.3">
      <c r="A395" s="27"/>
      <c r="B395" s="28"/>
      <c r="C395" s="29"/>
      <c r="D395" s="30"/>
      <c r="E395" s="153"/>
      <c r="F395" s="154"/>
      <c r="P395" s="264">
        <f t="shared" si="43"/>
        <v>0</v>
      </c>
      <c r="Q395" s="266">
        <f t="shared" ref="Q395:Q458" si="44">F395-P395</f>
        <v>0</v>
      </c>
      <c r="T395" s="264">
        <f t="shared" ref="T395:T458" si="45">J395*$D395</f>
        <v>0</v>
      </c>
      <c r="U395" s="264">
        <f t="shared" ref="U395:U458" si="46">K395*$D395</f>
        <v>0</v>
      </c>
      <c r="V395" s="264">
        <f t="shared" ref="V395:V458" si="47">L395*$D395</f>
        <v>0</v>
      </c>
      <c r="W395" s="264">
        <f t="shared" ref="W395:W458" si="48">M395*$D395</f>
        <v>0</v>
      </c>
      <c r="X395" s="264">
        <f t="shared" ref="X395:X458" si="49">N395*$D395</f>
        <v>0</v>
      </c>
    </row>
    <row r="396" spans="1:24" ht="14.5" thickBot="1" x14ac:dyDescent="0.3">
      <c r="A396" s="221" t="s">
        <v>473</v>
      </c>
      <c r="B396" s="222"/>
      <c r="C396" s="222"/>
      <c r="D396" s="222"/>
      <c r="E396" s="222"/>
      <c r="F396" s="223"/>
      <c r="P396" s="264">
        <f t="shared" si="43"/>
        <v>0</v>
      </c>
      <c r="Q396" s="266">
        <f t="shared" si="44"/>
        <v>0</v>
      </c>
      <c r="T396" s="264">
        <f t="shared" si="45"/>
        <v>0</v>
      </c>
      <c r="U396" s="264">
        <f t="shared" si="46"/>
        <v>0</v>
      </c>
      <c r="V396" s="264">
        <f t="shared" si="47"/>
        <v>0</v>
      </c>
      <c r="W396" s="264">
        <f t="shared" si="48"/>
        <v>0</v>
      </c>
      <c r="X396" s="264">
        <f t="shared" si="49"/>
        <v>0</v>
      </c>
    </row>
    <row r="397" spans="1:24" ht="12.75" customHeight="1" x14ac:dyDescent="0.25">
      <c r="A397" s="51"/>
      <c r="B397" s="51"/>
      <c r="C397" s="51"/>
      <c r="D397" s="51"/>
      <c r="E397" s="51"/>
      <c r="F397" s="51"/>
      <c r="P397" s="264">
        <f t="shared" ref="P397:P460" si="50">O397*D397</f>
        <v>0</v>
      </c>
      <c r="Q397" s="266">
        <f t="shared" si="44"/>
        <v>0</v>
      </c>
      <c r="T397" s="264">
        <f t="shared" si="45"/>
        <v>0</v>
      </c>
      <c r="U397" s="264">
        <f t="shared" si="46"/>
        <v>0</v>
      </c>
      <c r="V397" s="264">
        <f t="shared" si="47"/>
        <v>0</v>
      </c>
      <c r="W397" s="264">
        <f t="shared" si="48"/>
        <v>0</v>
      </c>
      <c r="X397" s="264">
        <f t="shared" si="49"/>
        <v>0</v>
      </c>
    </row>
    <row r="398" spans="1:24" ht="12.75" customHeight="1" x14ac:dyDescent="0.25">
      <c r="A398" s="2" t="s">
        <v>208</v>
      </c>
      <c r="B398" s="227" t="s">
        <v>452</v>
      </c>
      <c r="C398" s="3" t="s">
        <v>130</v>
      </c>
      <c r="D398" s="1">
        <v>31.65</v>
      </c>
      <c r="E398" s="143">
        <f>H398</f>
        <v>1360</v>
      </c>
      <c r="F398" s="144">
        <f>E398*D398</f>
        <v>43044</v>
      </c>
      <c r="H398" s="146">
        <v>1360</v>
      </c>
      <c r="J398" s="264">
        <v>468.86852907310669</v>
      </c>
      <c r="K398" s="264">
        <v>70.814266986317847</v>
      </c>
      <c r="L398" s="264">
        <v>1144.7963332580646</v>
      </c>
      <c r="M398" s="264">
        <v>75.738649000000009</v>
      </c>
      <c r="N398" s="264">
        <v>422.45225806451612</v>
      </c>
      <c r="O398" s="264">
        <v>2182.67</v>
      </c>
      <c r="P398" s="264">
        <f t="shared" si="50"/>
        <v>69081.505499999999</v>
      </c>
      <c r="Q398" s="266">
        <f t="shared" si="44"/>
        <v>-26037.505499999999</v>
      </c>
      <c r="T398" s="264">
        <f t="shared" si="45"/>
        <v>14839.688945163825</v>
      </c>
      <c r="U398" s="264">
        <f t="shared" si="46"/>
        <v>2241.2715501169596</v>
      </c>
      <c r="V398" s="264">
        <f t="shared" si="47"/>
        <v>36232.803947617744</v>
      </c>
      <c r="W398" s="264">
        <f t="shared" si="48"/>
        <v>2397.1282408500001</v>
      </c>
      <c r="X398" s="264">
        <f t="shared" si="49"/>
        <v>13370.613967741934</v>
      </c>
    </row>
    <row r="399" spans="1:24" ht="12.75" customHeight="1" x14ac:dyDescent="0.25">
      <c r="B399" s="227"/>
      <c r="P399" s="264">
        <f t="shared" si="50"/>
        <v>0</v>
      </c>
      <c r="Q399" s="266">
        <f t="shared" si="44"/>
        <v>0</v>
      </c>
      <c r="T399" s="264">
        <f t="shared" si="45"/>
        <v>0</v>
      </c>
      <c r="U399" s="264">
        <f t="shared" si="46"/>
        <v>0</v>
      </c>
      <c r="V399" s="264">
        <f t="shared" si="47"/>
        <v>0</v>
      </c>
      <c r="W399" s="264">
        <f t="shared" si="48"/>
        <v>0</v>
      </c>
      <c r="X399" s="264">
        <f t="shared" si="49"/>
        <v>0</v>
      </c>
    </row>
    <row r="400" spans="1:24" ht="12.75" customHeight="1" x14ac:dyDescent="0.25">
      <c r="B400" s="227"/>
      <c r="P400" s="264">
        <f t="shared" si="50"/>
        <v>0</v>
      </c>
      <c r="Q400" s="266">
        <f t="shared" si="44"/>
        <v>0</v>
      </c>
      <c r="T400" s="264">
        <f t="shared" si="45"/>
        <v>0</v>
      </c>
      <c r="U400" s="264">
        <f t="shared" si="46"/>
        <v>0</v>
      </c>
      <c r="V400" s="264">
        <f t="shared" si="47"/>
        <v>0</v>
      </c>
      <c r="W400" s="264">
        <f t="shared" si="48"/>
        <v>0</v>
      </c>
      <c r="X400" s="264">
        <f t="shared" si="49"/>
        <v>0</v>
      </c>
    </row>
    <row r="401" spans="1:24" ht="12.75" customHeight="1" x14ac:dyDescent="0.25">
      <c r="B401" s="227"/>
      <c r="P401" s="264">
        <f t="shared" si="50"/>
        <v>0</v>
      </c>
      <c r="Q401" s="266">
        <f t="shared" si="44"/>
        <v>0</v>
      </c>
      <c r="T401" s="264">
        <f t="shared" si="45"/>
        <v>0</v>
      </c>
      <c r="U401" s="264">
        <f t="shared" si="46"/>
        <v>0</v>
      </c>
      <c r="V401" s="264">
        <f t="shared" si="47"/>
        <v>0</v>
      </c>
      <c r="W401" s="264">
        <f t="shared" si="48"/>
        <v>0</v>
      </c>
      <c r="X401" s="264">
        <f t="shared" si="49"/>
        <v>0</v>
      </c>
    </row>
    <row r="402" spans="1:24" ht="12.75" customHeight="1" x14ac:dyDescent="0.25">
      <c r="B402" s="227"/>
      <c r="P402" s="264">
        <f t="shared" si="50"/>
        <v>0</v>
      </c>
      <c r="Q402" s="266">
        <f t="shared" si="44"/>
        <v>0</v>
      </c>
      <c r="T402" s="264">
        <f t="shared" si="45"/>
        <v>0</v>
      </c>
      <c r="U402" s="264">
        <f t="shared" si="46"/>
        <v>0</v>
      </c>
      <c r="V402" s="264">
        <f t="shared" si="47"/>
        <v>0</v>
      </c>
      <c r="W402" s="264">
        <f t="shared" si="48"/>
        <v>0</v>
      </c>
      <c r="X402" s="264">
        <f t="shared" si="49"/>
        <v>0</v>
      </c>
    </row>
    <row r="403" spans="1:24" ht="12.75" customHeight="1" x14ac:dyDescent="0.25">
      <c r="B403" s="227"/>
      <c r="P403" s="264">
        <f t="shared" si="50"/>
        <v>0</v>
      </c>
      <c r="Q403" s="266">
        <f t="shared" si="44"/>
        <v>0</v>
      </c>
      <c r="T403" s="264">
        <f t="shared" si="45"/>
        <v>0</v>
      </c>
      <c r="U403" s="264">
        <f t="shared" si="46"/>
        <v>0</v>
      </c>
      <c r="V403" s="264">
        <f t="shared" si="47"/>
        <v>0</v>
      </c>
      <c r="W403" s="264">
        <f t="shared" si="48"/>
        <v>0</v>
      </c>
      <c r="X403" s="264">
        <f t="shared" si="49"/>
        <v>0</v>
      </c>
    </row>
    <row r="404" spans="1:24" ht="12.75" customHeight="1" x14ac:dyDescent="0.25">
      <c r="B404" s="227"/>
      <c r="P404" s="264">
        <f t="shared" si="50"/>
        <v>0</v>
      </c>
      <c r="Q404" s="266">
        <f t="shared" si="44"/>
        <v>0</v>
      </c>
      <c r="T404" s="264">
        <f t="shared" si="45"/>
        <v>0</v>
      </c>
      <c r="U404" s="264">
        <f t="shared" si="46"/>
        <v>0</v>
      </c>
      <c r="V404" s="264">
        <f t="shared" si="47"/>
        <v>0</v>
      </c>
      <c r="W404" s="264">
        <f t="shared" si="48"/>
        <v>0</v>
      </c>
      <c r="X404" s="264">
        <f t="shared" si="49"/>
        <v>0</v>
      </c>
    </row>
    <row r="405" spans="1:24" ht="12.75" customHeight="1" x14ac:dyDescent="0.25">
      <c r="B405" s="227"/>
      <c r="P405" s="264">
        <f t="shared" si="50"/>
        <v>0</v>
      </c>
      <c r="Q405" s="266">
        <f t="shared" si="44"/>
        <v>0</v>
      </c>
      <c r="T405" s="264">
        <f t="shared" si="45"/>
        <v>0</v>
      </c>
      <c r="U405" s="264">
        <f t="shared" si="46"/>
        <v>0</v>
      </c>
      <c r="V405" s="264">
        <f t="shared" si="47"/>
        <v>0</v>
      </c>
      <c r="W405" s="264">
        <f t="shared" si="48"/>
        <v>0</v>
      </c>
      <c r="X405" s="264">
        <f t="shared" si="49"/>
        <v>0</v>
      </c>
    </row>
    <row r="406" spans="1:24" ht="12.75" customHeight="1" x14ac:dyDescent="0.25">
      <c r="A406" s="2" t="s">
        <v>149</v>
      </c>
      <c r="B406" s="227" t="s">
        <v>451</v>
      </c>
      <c r="C406" s="3" t="s">
        <v>130</v>
      </c>
      <c r="D406" s="1">
        <v>114.9</v>
      </c>
      <c r="E406" s="143">
        <f>H406</f>
        <v>1865</v>
      </c>
      <c r="F406" s="144">
        <f>E406*D406</f>
        <v>214288.5</v>
      </c>
      <c r="H406" s="146">
        <v>1865</v>
      </c>
      <c r="J406" s="264">
        <v>561.55441573447706</v>
      </c>
      <c r="K406" s="264">
        <v>84.812824613712991</v>
      </c>
      <c r="L406" s="264">
        <v>1371.0995645806452</v>
      </c>
      <c r="M406" s="264">
        <v>90.710657999999995</v>
      </c>
      <c r="N406" s="264">
        <v>505.96258064516127</v>
      </c>
      <c r="O406" s="264">
        <v>2614.14</v>
      </c>
      <c r="P406" s="264">
        <f t="shared" si="50"/>
        <v>300364.68599999999</v>
      </c>
      <c r="Q406" s="266">
        <f t="shared" si="44"/>
        <v>-86076.185999999987</v>
      </c>
      <c r="T406" s="264">
        <f t="shared" si="45"/>
        <v>64522.602367891421</v>
      </c>
      <c r="U406" s="264">
        <f t="shared" si="46"/>
        <v>9744.9935481156226</v>
      </c>
      <c r="V406" s="264">
        <f t="shared" si="47"/>
        <v>157539.33997031613</v>
      </c>
      <c r="W406" s="264">
        <f t="shared" si="48"/>
        <v>10422.654604199999</v>
      </c>
      <c r="X406" s="264">
        <f t="shared" si="49"/>
        <v>58135.10051612903</v>
      </c>
    </row>
    <row r="407" spans="1:24" ht="12.75" customHeight="1" x14ac:dyDescent="0.25">
      <c r="B407" s="227"/>
      <c r="P407" s="264">
        <f t="shared" si="50"/>
        <v>0</v>
      </c>
      <c r="Q407" s="266">
        <f t="shared" si="44"/>
        <v>0</v>
      </c>
      <c r="T407" s="264">
        <f t="shared" si="45"/>
        <v>0</v>
      </c>
      <c r="U407" s="264">
        <f t="shared" si="46"/>
        <v>0</v>
      </c>
      <c r="V407" s="264">
        <f t="shared" si="47"/>
        <v>0</v>
      </c>
      <c r="W407" s="264">
        <f t="shared" si="48"/>
        <v>0</v>
      </c>
      <c r="X407" s="264">
        <f t="shared" si="49"/>
        <v>0</v>
      </c>
    </row>
    <row r="408" spans="1:24" ht="12.75" customHeight="1" x14ac:dyDescent="0.25">
      <c r="B408" s="227"/>
      <c r="P408" s="264">
        <f t="shared" si="50"/>
        <v>0</v>
      </c>
      <c r="Q408" s="266">
        <f t="shared" si="44"/>
        <v>0</v>
      </c>
      <c r="T408" s="264">
        <f t="shared" si="45"/>
        <v>0</v>
      </c>
      <c r="U408" s="264">
        <f t="shared" si="46"/>
        <v>0</v>
      </c>
      <c r="V408" s="264">
        <f t="shared" si="47"/>
        <v>0</v>
      </c>
      <c r="W408" s="264">
        <f t="shared" si="48"/>
        <v>0</v>
      </c>
      <c r="X408" s="264">
        <f t="shared" si="49"/>
        <v>0</v>
      </c>
    </row>
    <row r="409" spans="1:24" ht="12.75" customHeight="1" x14ac:dyDescent="0.25">
      <c r="B409" s="227"/>
      <c r="P409" s="264">
        <f t="shared" si="50"/>
        <v>0</v>
      </c>
      <c r="Q409" s="266">
        <f t="shared" si="44"/>
        <v>0</v>
      </c>
      <c r="T409" s="264">
        <f t="shared" si="45"/>
        <v>0</v>
      </c>
      <c r="U409" s="264">
        <f t="shared" si="46"/>
        <v>0</v>
      </c>
      <c r="V409" s="264">
        <f t="shared" si="47"/>
        <v>0</v>
      </c>
      <c r="W409" s="264">
        <f t="shared" si="48"/>
        <v>0</v>
      </c>
      <c r="X409" s="264">
        <f t="shared" si="49"/>
        <v>0</v>
      </c>
    </row>
    <row r="410" spans="1:24" ht="12.75" customHeight="1" x14ac:dyDescent="0.25">
      <c r="B410" s="227"/>
      <c r="P410" s="264">
        <f t="shared" si="50"/>
        <v>0</v>
      </c>
      <c r="Q410" s="266">
        <f t="shared" si="44"/>
        <v>0</v>
      </c>
      <c r="T410" s="264">
        <f t="shared" si="45"/>
        <v>0</v>
      </c>
      <c r="U410" s="264">
        <f t="shared" si="46"/>
        <v>0</v>
      </c>
      <c r="V410" s="264">
        <f t="shared" si="47"/>
        <v>0</v>
      </c>
      <c r="W410" s="264">
        <f t="shared" si="48"/>
        <v>0</v>
      </c>
      <c r="X410" s="264">
        <f t="shared" si="49"/>
        <v>0</v>
      </c>
    </row>
    <row r="411" spans="1:24" ht="12.75" customHeight="1" x14ac:dyDescent="0.25">
      <c r="B411" s="227"/>
      <c r="P411" s="264">
        <f t="shared" si="50"/>
        <v>0</v>
      </c>
      <c r="Q411" s="266">
        <f t="shared" si="44"/>
        <v>0</v>
      </c>
      <c r="T411" s="264">
        <f t="shared" si="45"/>
        <v>0</v>
      </c>
      <c r="U411" s="264">
        <f t="shared" si="46"/>
        <v>0</v>
      </c>
      <c r="V411" s="264">
        <f t="shared" si="47"/>
        <v>0</v>
      </c>
      <c r="W411" s="264">
        <f t="shared" si="48"/>
        <v>0</v>
      </c>
      <c r="X411" s="264">
        <f t="shared" si="49"/>
        <v>0</v>
      </c>
    </row>
    <row r="412" spans="1:24" ht="12.75" customHeight="1" x14ac:dyDescent="0.25">
      <c r="B412" s="227"/>
      <c r="P412" s="264">
        <f t="shared" si="50"/>
        <v>0</v>
      </c>
      <c r="Q412" s="266">
        <f t="shared" si="44"/>
        <v>0</v>
      </c>
      <c r="T412" s="264">
        <f t="shared" si="45"/>
        <v>0</v>
      </c>
      <c r="U412" s="264">
        <f t="shared" si="46"/>
        <v>0</v>
      </c>
      <c r="V412" s="264">
        <f t="shared" si="47"/>
        <v>0</v>
      </c>
      <c r="W412" s="264">
        <f t="shared" si="48"/>
        <v>0</v>
      </c>
      <c r="X412" s="264">
        <f t="shared" si="49"/>
        <v>0</v>
      </c>
    </row>
    <row r="413" spans="1:24" ht="12.75" customHeight="1" thickBot="1" x14ac:dyDescent="0.3">
      <c r="B413" s="227"/>
      <c r="P413" s="264">
        <f t="shared" si="50"/>
        <v>0</v>
      </c>
      <c r="Q413" s="266">
        <f t="shared" si="44"/>
        <v>0</v>
      </c>
      <c r="T413" s="264">
        <f t="shared" si="45"/>
        <v>0</v>
      </c>
      <c r="U413" s="264">
        <f t="shared" si="46"/>
        <v>0</v>
      </c>
      <c r="V413" s="264">
        <f t="shared" si="47"/>
        <v>0</v>
      </c>
      <c r="W413" s="264">
        <f t="shared" si="48"/>
        <v>0</v>
      </c>
      <c r="X413" s="264">
        <f t="shared" si="49"/>
        <v>0</v>
      </c>
    </row>
    <row r="414" spans="1:24" ht="12.75" customHeight="1" thickBot="1" x14ac:dyDescent="0.3">
      <c r="A414" s="10" t="s">
        <v>151</v>
      </c>
      <c r="B414" s="11" t="s">
        <v>458</v>
      </c>
      <c r="C414" s="12"/>
      <c r="D414" s="13"/>
      <c r="E414" s="172"/>
      <c r="F414" s="168">
        <f>F406+F398</f>
        <v>257332.5</v>
      </c>
      <c r="P414" s="264">
        <f t="shared" si="50"/>
        <v>0</v>
      </c>
      <c r="R414" s="266">
        <f>SUM(P398:P407)</f>
        <v>369446.19149999996</v>
      </c>
      <c r="T414" s="264">
        <f t="shared" si="45"/>
        <v>0</v>
      </c>
      <c r="U414" s="264">
        <f t="shared" si="46"/>
        <v>0</v>
      </c>
      <c r="V414" s="264">
        <f t="shared" si="47"/>
        <v>0</v>
      </c>
      <c r="W414" s="264">
        <f t="shared" si="48"/>
        <v>0</v>
      </c>
      <c r="X414" s="264">
        <f t="shared" si="49"/>
        <v>0</v>
      </c>
    </row>
    <row r="415" spans="1:24" ht="12.75" customHeight="1" x14ac:dyDescent="0.25">
      <c r="A415" s="27"/>
      <c r="B415" s="28"/>
      <c r="C415" s="29"/>
      <c r="D415" s="30"/>
      <c r="E415" s="153"/>
      <c r="F415" s="154"/>
      <c r="P415" s="264">
        <f t="shared" si="50"/>
        <v>0</v>
      </c>
      <c r="Q415" s="266">
        <f t="shared" si="44"/>
        <v>0</v>
      </c>
      <c r="T415" s="264">
        <f t="shared" si="45"/>
        <v>0</v>
      </c>
      <c r="U415" s="264">
        <f t="shared" si="46"/>
        <v>0</v>
      </c>
      <c r="V415" s="264">
        <f t="shared" si="47"/>
        <v>0</v>
      </c>
      <c r="W415" s="264">
        <f t="shared" si="48"/>
        <v>0</v>
      </c>
      <c r="X415" s="264">
        <f t="shared" si="49"/>
        <v>0</v>
      </c>
    </row>
    <row r="416" spans="1:24" ht="14.5" thickBot="1" x14ac:dyDescent="0.3">
      <c r="A416" s="232" t="s">
        <v>292</v>
      </c>
      <c r="B416" s="232"/>
      <c r="C416" s="232"/>
      <c r="D416" s="232"/>
      <c r="E416" s="232"/>
      <c r="F416" s="232"/>
      <c r="P416" s="264">
        <f t="shared" si="50"/>
        <v>0</v>
      </c>
      <c r="Q416" s="266">
        <f t="shared" si="44"/>
        <v>0</v>
      </c>
      <c r="T416" s="264">
        <f t="shared" si="45"/>
        <v>0</v>
      </c>
      <c r="U416" s="264">
        <f t="shared" si="46"/>
        <v>0</v>
      </c>
      <c r="V416" s="264">
        <f t="shared" si="47"/>
        <v>0</v>
      </c>
      <c r="W416" s="264">
        <f t="shared" si="48"/>
        <v>0</v>
      </c>
      <c r="X416" s="264">
        <f t="shared" si="49"/>
        <v>0</v>
      </c>
    </row>
    <row r="417" spans="1:24" ht="14.5" thickBot="1" x14ac:dyDescent="0.3">
      <c r="A417" s="224" t="s">
        <v>293</v>
      </c>
      <c r="B417" s="225"/>
      <c r="C417" s="225"/>
      <c r="D417" s="225"/>
      <c r="E417" s="225"/>
      <c r="F417" s="226"/>
      <c r="P417" s="264">
        <f t="shared" si="50"/>
        <v>0</v>
      </c>
      <c r="Q417" s="266">
        <f t="shared" si="44"/>
        <v>0</v>
      </c>
      <c r="T417" s="264">
        <f t="shared" si="45"/>
        <v>0</v>
      </c>
      <c r="U417" s="264">
        <f t="shared" si="46"/>
        <v>0</v>
      </c>
      <c r="V417" s="264">
        <f t="shared" si="47"/>
        <v>0</v>
      </c>
      <c r="W417" s="264">
        <f t="shared" si="48"/>
        <v>0</v>
      </c>
      <c r="X417" s="264">
        <f t="shared" si="49"/>
        <v>0</v>
      </c>
    </row>
    <row r="418" spans="1:24" ht="12.75" customHeight="1" x14ac:dyDescent="0.25">
      <c r="A418" s="5"/>
      <c r="B418" s="4"/>
      <c r="C418" s="6"/>
      <c r="D418" s="7"/>
      <c r="P418" s="264">
        <f t="shared" si="50"/>
        <v>0</v>
      </c>
      <c r="Q418" s="266">
        <f t="shared" si="44"/>
        <v>0</v>
      </c>
      <c r="T418" s="264">
        <f t="shared" si="45"/>
        <v>0</v>
      </c>
      <c r="U418" s="264">
        <f t="shared" si="46"/>
        <v>0</v>
      </c>
      <c r="V418" s="264">
        <f t="shared" si="47"/>
        <v>0</v>
      </c>
      <c r="W418" s="264">
        <f t="shared" si="48"/>
        <v>0</v>
      </c>
      <c r="X418" s="264">
        <f t="shared" si="49"/>
        <v>0</v>
      </c>
    </row>
    <row r="419" spans="1:24" ht="12.75" customHeight="1" x14ac:dyDescent="0.25">
      <c r="A419" s="2" t="s">
        <v>237</v>
      </c>
      <c r="B419" s="227" t="s">
        <v>468</v>
      </c>
      <c r="C419" s="3" t="s">
        <v>130</v>
      </c>
      <c r="D419" s="1">
        <v>3.6</v>
      </c>
      <c r="E419" s="143">
        <f>H419</f>
        <v>1390</v>
      </c>
      <c r="F419" s="144">
        <f>E419*D419</f>
        <v>5004</v>
      </c>
      <c r="H419" s="146">
        <v>1390</v>
      </c>
      <c r="J419" s="264">
        <v>309.80720004147452</v>
      </c>
      <c r="K419" s="264">
        <v>46.790877223921832</v>
      </c>
      <c r="L419" s="264">
        <v>756.42984041935495</v>
      </c>
      <c r="M419" s="264">
        <v>50.044687000000003</v>
      </c>
      <c r="N419" s="264">
        <v>279.1374193548387</v>
      </c>
      <c r="O419" s="264">
        <v>1442.21</v>
      </c>
      <c r="P419" s="264">
        <f t="shared" si="50"/>
        <v>5191.9560000000001</v>
      </c>
      <c r="Q419" s="266">
        <f t="shared" si="44"/>
        <v>-187.95600000000013</v>
      </c>
      <c r="T419" s="264">
        <f t="shared" si="45"/>
        <v>1115.3059201493083</v>
      </c>
      <c r="U419" s="264">
        <f t="shared" si="46"/>
        <v>168.4471580061186</v>
      </c>
      <c r="V419" s="264">
        <f t="shared" si="47"/>
        <v>2723.1474255096778</v>
      </c>
      <c r="W419" s="264">
        <f t="shared" si="48"/>
        <v>180.16087320000003</v>
      </c>
      <c r="X419" s="264">
        <f t="shared" si="49"/>
        <v>1004.8947096774193</v>
      </c>
    </row>
    <row r="420" spans="1:24" ht="12.75" customHeight="1" x14ac:dyDescent="0.25">
      <c r="B420" s="227"/>
      <c r="P420" s="264">
        <f t="shared" si="50"/>
        <v>0</v>
      </c>
      <c r="Q420" s="266">
        <f t="shared" si="44"/>
        <v>0</v>
      </c>
      <c r="T420" s="264">
        <f t="shared" si="45"/>
        <v>0</v>
      </c>
      <c r="U420" s="264">
        <f t="shared" si="46"/>
        <v>0</v>
      </c>
      <c r="V420" s="264">
        <f t="shared" si="47"/>
        <v>0</v>
      </c>
      <c r="W420" s="264">
        <f t="shared" si="48"/>
        <v>0</v>
      </c>
      <c r="X420" s="264">
        <f t="shared" si="49"/>
        <v>0</v>
      </c>
    </row>
    <row r="421" spans="1:24" ht="12.75" customHeight="1" x14ac:dyDescent="0.25">
      <c r="B421" s="227"/>
      <c r="P421" s="264">
        <f t="shared" si="50"/>
        <v>0</v>
      </c>
      <c r="Q421" s="266">
        <f t="shared" si="44"/>
        <v>0</v>
      </c>
      <c r="T421" s="264">
        <f t="shared" si="45"/>
        <v>0</v>
      </c>
      <c r="U421" s="264">
        <f t="shared" si="46"/>
        <v>0</v>
      </c>
      <c r="V421" s="264">
        <f t="shared" si="47"/>
        <v>0</v>
      </c>
      <c r="W421" s="264">
        <f t="shared" si="48"/>
        <v>0</v>
      </c>
      <c r="X421" s="264">
        <f t="shared" si="49"/>
        <v>0</v>
      </c>
    </row>
    <row r="422" spans="1:24" ht="12.75" customHeight="1" x14ac:dyDescent="0.25">
      <c r="A422" s="2" t="s">
        <v>115</v>
      </c>
      <c r="B422" s="227" t="s">
        <v>461</v>
      </c>
      <c r="C422" s="3" t="s">
        <v>130</v>
      </c>
      <c r="D422" s="1">
        <v>186.5</v>
      </c>
      <c r="E422" s="143">
        <f>H422</f>
        <v>1570</v>
      </c>
      <c r="F422" s="144">
        <f>E422*D422</f>
        <v>292805</v>
      </c>
      <c r="H422" s="146">
        <v>1570</v>
      </c>
      <c r="J422" s="264">
        <v>498.71481524069844</v>
      </c>
      <c r="K422" s="264">
        <v>75.322018618529327</v>
      </c>
      <c r="L422" s="264">
        <v>1217.6694668709679</v>
      </c>
      <c r="M422" s="264">
        <v>80.559867000000011</v>
      </c>
      <c r="N422" s="264">
        <v>449.34387096774196</v>
      </c>
      <c r="O422" s="264">
        <v>2321.61</v>
      </c>
      <c r="P422" s="264">
        <f t="shared" si="50"/>
        <v>432980.26500000001</v>
      </c>
      <c r="Q422" s="266">
        <f t="shared" si="44"/>
        <v>-140175.26500000001</v>
      </c>
      <c r="T422" s="264">
        <f t="shared" si="45"/>
        <v>93010.313042390262</v>
      </c>
      <c r="U422" s="264">
        <f t="shared" si="46"/>
        <v>14047.55647235572</v>
      </c>
      <c r="V422" s="264">
        <f t="shared" si="47"/>
        <v>227095.3555714355</v>
      </c>
      <c r="W422" s="264">
        <f t="shared" si="48"/>
        <v>15024.415195500002</v>
      </c>
      <c r="X422" s="264">
        <f t="shared" si="49"/>
        <v>83802.631935483878</v>
      </c>
    </row>
    <row r="423" spans="1:24" ht="12.75" customHeight="1" x14ac:dyDescent="0.25">
      <c r="B423" s="227"/>
      <c r="P423" s="264">
        <f t="shared" si="50"/>
        <v>0</v>
      </c>
      <c r="Q423" s="266">
        <f t="shared" si="44"/>
        <v>0</v>
      </c>
      <c r="T423" s="264">
        <f t="shared" si="45"/>
        <v>0</v>
      </c>
      <c r="U423" s="264">
        <f t="shared" si="46"/>
        <v>0</v>
      </c>
      <c r="V423" s="264">
        <f t="shared" si="47"/>
        <v>0</v>
      </c>
      <c r="W423" s="264">
        <f t="shared" si="48"/>
        <v>0</v>
      </c>
      <c r="X423" s="264">
        <f t="shared" si="49"/>
        <v>0</v>
      </c>
    </row>
    <row r="424" spans="1:24" ht="12.75" customHeight="1" x14ac:dyDescent="0.25">
      <c r="B424" s="227"/>
      <c r="P424" s="264">
        <f t="shared" si="50"/>
        <v>0</v>
      </c>
      <c r="Q424" s="266">
        <f t="shared" si="44"/>
        <v>0</v>
      </c>
      <c r="T424" s="264">
        <f t="shared" si="45"/>
        <v>0</v>
      </c>
      <c r="U424" s="264">
        <f t="shared" si="46"/>
        <v>0</v>
      </c>
      <c r="V424" s="264">
        <f t="shared" si="47"/>
        <v>0</v>
      </c>
      <c r="W424" s="264">
        <f t="shared" si="48"/>
        <v>0</v>
      </c>
      <c r="X424" s="264">
        <f t="shared" si="49"/>
        <v>0</v>
      </c>
    </row>
    <row r="425" spans="1:24" ht="12.75" customHeight="1" x14ac:dyDescent="0.25">
      <c r="B425" s="227"/>
      <c r="P425" s="264">
        <f t="shared" si="50"/>
        <v>0</v>
      </c>
      <c r="Q425" s="266">
        <f t="shared" si="44"/>
        <v>0</v>
      </c>
      <c r="T425" s="264">
        <f t="shared" si="45"/>
        <v>0</v>
      </c>
      <c r="U425" s="264">
        <f t="shared" si="46"/>
        <v>0</v>
      </c>
      <c r="V425" s="264">
        <f t="shared" si="47"/>
        <v>0</v>
      </c>
      <c r="W425" s="264">
        <f t="shared" si="48"/>
        <v>0</v>
      </c>
      <c r="X425" s="264">
        <f t="shared" si="49"/>
        <v>0</v>
      </c>
    </row>
    <row r="426" spans="1:24" ht="12.75" customHeight="1" x14ac:dyDescent="0.25">
      <c r="B426" s="227"/>
      <c r="P426" s="264">
        <f t="shared" si="50"/>
        <v>0</v>
      </c>
      <c r="Q426" s="266">
        <f t="shared" si="44"/>
        <v>0</v>
      </c>
      <c r="T426" s="264">
        <f t="shared" si="45"/>
        <v>0</v>
      </c>
      <c r="U426" s="264">
        <f t="shared" si="46"/>
        <v>0</v>
      </c>
      <c r="V426" s="264">
        <f t="shared" si="47"/>
        <v>0</v>
      </c>
      <c r="W426" s="264">
        <f t="shared" si="48"/>
        <v>0</v>
      </c>
      <c r="X426" s="264">
        <f t="shared" si="49"/>
        <v>0</v>
      </c>
    </row>
    <row r="427" spans="1:24" ht="12.75" customHeight="1" x14ac:dyDescent="0.25">
      <c r="B427" s="227"/>
      <c r="P427" s="264">
        <f t="shared" si="50"/>
        <v>0</v>
      </c>
      <c r="Q427" s="266">
        <f t="shared" si="44"/>
        <v>0</v>
      </c>
      <c r="T427" s="264">
        <f t="shared" si="45"/>
        <v>0</v>
      </c>
      <c r="U427" s="264">
        <f t="shared" si="46"/>
        <v>0</v>
      </c>
      <c r="V427" s="264">
        <f t="shared" si="47"/>
        <v>0</v>
      </c>
      <c r="W427" s="264">
        <f t="shared" si="48"/>
        <v>0</v>
      </c>
      <c r="X427" s="264">
        <f t="shared" si="49"/>
        <v>0</v>
      </c>
    </row>
    <row r="428" spans="1:24" ht="12.75" customHeight="1" x14ac:dyDescent="0.25">
      <c r="B428" s="227"/>
      <c r="P428" s="264">
        <f t="shared" si="50"/>
        <v>0</v>
      </c>
      <c r="Q428" s="266">
        <f t="shared" si="44"/>
        <v>0</v>
      </c>
      <c r="T428" s="264">
        <f t="shared" si="45"/>
        <v>0</v>
      </c>
      <c r="U428" s="264">
        <f t="shared" si="46"/>
        <v>0</v>
      </c>
      <c r="V428" s="264">
        <f t="shared" si="47"/>
        <v>0</v>
      </c>
      <c r="W428" s="264">
        <f t="shared" si="48"/>
        <v>0</v>
      </c>
      <c r="X428" s="264">
        <f t="shared" si="49"/>
        <v>0</v>
      </c>
    </row>
    <row r="429" spans="1:24" ht="12.75" customHeight="1" x14ac:dyDescent="0.25">
      <c r="B429" s="227"/>
      <c r="P429" s="264">
        <f t="shared" si="50"/>
        <v>0</v>
      </c>
      <c r="Q429" s="266">
        <f t="shared" si="44"/>
        <v>0</v>
      </c>
      <c r="T429" s="264">
        <f t="shared" si="45"/>
        <v>0</v>
      </c>
      <c r="U429" s="264">
        <f t="shared" si="46"/>
        <v>0</v>
      </c>
      <c r="V429" s="264">
        <f t="shared" si="47"/>
        <v>0</v>
      </c>
      <c r="W429" s="264">
        <f t="shared" si="48"/>
        <v>0</v>
      </c>
      <c r="X429" s="264">
        <f t="shared" si="49"/>
        <v>0</v>
      </c>
    </row>
    <row r="430" spans="1:24" ht="12.75" customHeight="1" x14ac:dyDescent="0.25">
      <c r="A430" s="2"/>
      <c r="B430" s="227" t="s">
        <v>462</v>
      </c>
      <c r="C430" s="3"/>
      <c r="D430" s="1">
        <v>0</v>
      </c>
      <c r="P430" s="264">
        <f t="shared" si="50"/>
        <v>0</v>
      </c>
      <c r="Q430" s="266">
        <f t="shared" si="44"/>
        <v>0</v>
      </c>
      <c r="T430" s="264">
        <f t="shared" si="45"/>
        <v>0</v>
      </c>
      <c r="U430" s="264">
        <f t="shared" si="46"/>
        <v>0</v>
      </c>
      <c r="V430" s="264">
        <f t="shared" si="47"/>
        <v>0</v>
      </c>
      <c r="W430" s="264">
        <f t="shared" si="48"/>
        <v>0</v>
      </c>
      <c r="X430" s="264">
        <f t="shared" si="49"/>
        <v>0</v>
      </c>
    </row>
    <row r="431" spans="1:24" ht="12.75" customHeight="1" x14ac:dyDescent="0.25">
      <c r="B431" s="227"/>
      <c r="P431" s="264">
        <f t="shared" si="50"/>
        <v>0</v>
      </c>
      <c r="Q431" s="266">
        <f t="shared" si="44"/>
        <v>0</v>
      </c>
      <c r="T431" s="264">
        <f t="shared" si="45"/>
        <v>0</v>
      </c>
      <c r="U431" s="264">
        <f t="shared" si="46"/>
        <v>0</v>
      </c>
      <c r="V431" s="264">
        <f t="shared" si="47"/>
        <v>0</v>
      </c>
      <c r="W431" s="264">
        <f t="shared" si="48"/>
        <v>0</v>
      </c>
      <c r="X431" s="264">
        <f t="shared" si="49"/>
        <v>0</v>
      </c>
    </row>
    <row r="432" spans="1:24" ht="12.75" customHeight="1" x14ac:dyDescent="0.25">
      <c r="A432" s="2" t="s">
        <v>1</v>
      </c>
      <c r="B432" s="227" t="s">
        <v>466</v>
      </c>
      <c r="C432" s="3" t="s">
        <v>130</v>
      </c>
      <c r="D432" s="1">
        <v>6.93</v>
      </c>
      <c r="E432" s="143">
        <f>H432</f>
        <v>2600</v>
      </c>
      <c r="F432" s="144">
        <f>E432*D432</f>
        <v>18018</v>
      </c>
      <c r="H432" s="146">
        <v>2600</v>
      </c>
      <c r="J432" s="264">
        <v>428.76916072054911</v>
      </c>
      <c r="K432" s="264">
        <v>64.757969324126151</v>
      </c>
      <c r="L432" s="264">
        <v>1046.8891225806453</v>
      </c>
      <c r="M432" s="264">
        <v>69.261200000000002</v>
      </c>
      <c r="N432" s="264">
        <v>386.32258064516128</v>
      </c>
      <c r="O432" s="264">
        <v>1996</v>
      </c>
      <c r="P432" s="264">
        <f t="shared" si="50"/>
        <v>13832.279999999999</v>
      </c>
      <c r="Q432" s="266">
        <f t="shared" si="44"/>
        <v>4185.7200000000012</v>
      </c>
      <c r="T432" s="264">
        <f t="shared" si="45"/>
        <v>2971.3702837934052</v>
      </c>
      <c r="U432" s="264">
        <f t="shared" si="46"/>
        <v>448.77272741619419</v>
      </c>
      <c r="V432" s="264">
        <f t="shared" si="47"/>
        <v>7254.9416194838723</v>
      </c>
      <c r="W432" s="264">
        <f t="shared" si="48"/>
        <v>479.98011600000001</v>
      </c>
      <c r="X432" s="264">
        <f t="shared" si="49"/>
        <v>2677.2154838709675</v>
      </c>
    </row>
    <row r="433" spans="1:24" ht="12.75" customHeight="1" x14ac:dyDescent="0.25">
      <c r="B433" s="227"/>
      <c r="P433" s="264">
        <f t="shared" si="50"/>
        <v>0</v>
      </c>
      <c r="Q433" s="266">
        <f t="shared" si="44"/>
        <v>0</v>
      </c>
      <c r="T433" s="264">
        <f t="shared" si="45"/>
        <v>0</v>
      </c>
      <c r="U433" s="264">
        <f t="shared" si="46"/>
        <v>0</v>
      </c>
      <c r="V433" s="264">
        <f t="shared" si="47"/>
        <v>0</v>
      </c>
      <c r="W433" s="264">
        <f t="shared" si="48"/>
        <v>0</v>
      </c>
      <c r="X433" s="264">
        <f t="shared" si="49"/>
        <v>0</v>
      </c>
    </row>
    <row r="434" spans="1:24" ht="12.75" customHeight="1" x14ac:dyDescent="0.25">
      <c r="B434" s="227"/>
      <c r="P434" s="264">
        <f t="shared" si="50"/>
        <v>0</v>
      </c>
      <c r="Q434" s="266">
        <f t="shared" si="44"/>
        <v>0</v>
      </c>
      <c r="T434" s="264">
        <f t="shared" si="45"/>
        <v>0</v>
      </c>
      <c r="U434" s="264">
        <f t="shared" si="46"/>
        <v>0</v>
      </c>
      <c r="V434" s="264">
        <f t="shared" si="47"/>
        <v>0</v>
      </c>
      <c r="W434" s="264">
        <f t="shared" si="48"/>
        <v>0</v>
      </c>
      <c r="X434" s="264">
        <f t="shared" si="49"/>
        <v>0</v>
      </c>
    </row>
    <row r="435" spans="1:24" ht="12.75" customHeight="1" x14ac:dyDescent="0.25">
      <c r="B435" s="227"/>
      <c r="P435" s="264">
        <f t="shared" si="50"/>
        <v>0</v>
      </c>
      <c r="Q435" s="266">
        <f t="shared" si="44"/>
        <v>0</v>
      </c>
      <c r="T435" s="264">
        <f t="shared" si="45"/>
        <v>0</v>
      </c>
      <c r="U435" s="264">
        <f t="shared" si="46"/>
        <v>0</v>
      </c>
      <c r="V435" s="264">
        <f t="shared" si="47"/>
        <v>0</v>
      </c>
      <c r="W435" s="264">
        <f t="shared" si="48"/>
        <v>0</v>
      </c>
      <c r="X435" s="264">
        <f t="shared" si="49"/>
        <v>0</v>
      </c>
    </row>
    <row r="436" spans="1:24" ht="12.75" customHeight="1" x14ac:dyDescent="0.25">
      <c r="B436" s="227"/>
      <c r="P436" s="264">
        <f t="shared" si="50"/>
        <v>0</v>
      </c>
      <c r="Q436" s="266">
        <f t="shared" si="44"/>
        <v>0</v>
      </c>
      <c r="T436" s="264">
        <f t="shared" si="45"/>
        <v>0</v>
      </c>
      <c r="U436" s="264">
        <f t="shared" si="46"/>
        <v>0</v>
      </c>
      <c r="V436" s="264">
        <f t="shared" si="47"/>
        <v>0</v>
      </c>
      <c r="W436" s="264">
        <f t="shared" si="48"/>
        <v>0</v>
      </c>
      <c r="X436" s="264">
        <f t="shared" si="49"/>
        <v>0</v>
      </c>
    </row>
    <row r="437" spans="1:24" ht="12.75" customHeight="1" x14ac:dyDescent="0.25">
      <c r="B437" s="227"/>
      <c r="P437" s="264">
        <f t="shared" si="50"/>
        <v>0</v>
      </c>
      <c r="Q437" s="266">
        <f t="shared" si="44"/>
        <v>0</v>
      </c>
      <c r="T437" s="264">
        <f t="shared" si="45"/>
        <v>0</v>
      </c>
      <c r="U437" s="264">
        <f t="shared" si="46"/>
        <v>0</v>
      </c>
      <c r="V437" s="264">
        <f t="shared" si="47"/>
        <v>0</v>
      </c>
      <c r="W437" s="264">
        <f t="shared" si="48"/>
        <v>0</v>
      </c>
      <c r="X437" s="264">
        <f t="shared" si="49"/>
        <v>0</v>
      </c>
    </row>
    <row r="438" spans="1:24" ht="12.75" customHeight="1" x14ac:dyDescent="0.25">
      <c r="B438" s="227"/>
      <c r="P438" s="264">
        <f t="shared" si="50"/>
        <v>0</v>
      </c>
      <c r="Q438" s="266">
        <f t="shared" si="44"/>
        <v>0</v>
      </c>
      <c r="T438" s="264">
        <f t="shared" si="45"/>
        <v>0</v>
      </c>
      <c r="U438" s="264">
        <f t="shared" si="46"/>
        <v>0</v>
      </c>
      <c r="V438" s="264">
        <f t="shared" si="47"/>
        <v>0</v>
      </c>
      <c r="W438" s="264">
        <f t="shared" si="48"/>
        <v>0</v>
      </c>
      <c r="X438" s="264">
        <f t="shared" si="49"/>
        <v>0</v>
      </c>
    </row>
    <row r="439" spans="1:24" ht="12.75" customHeight="1" thickBot="1" x14ac:dyDescent="0.3">
      <c r="B439" s="227"/>
      <c r="P439" s="264">
        <f t="shared" si="50"/>
        <v>0</v>
      </c>
      <c r="Q439" s="266">
        <f t="shared" si="44"/>
        <v>0</v>
      </c>
      <c r="T439" s="264">
        <f t="shared" si="45"/>
        <v>0</v>
      </c>
      <c r="U439" s="264">
        <f t="shared" si="46"/>
        <v>0</v>
      </c>
      <c r="V439" s="264">
        <f t="shared" si="47"/>
        <v>0</v>
      </c>
      <c r="W439" s="264">
        <f t="shared" si="48"/>
        <v>0</v>
      </c>
      <c r="X439" s="264">
        <f t="shared" si="49"/>
        <v>0</v>
      </c>
    </row>
    <row r="440" spans="1:24" ht="13.5" thickBot="1" x14ac:dyDescent="0.3">
      <c r="A440" s="10" t="s">
        <v>18</v>
      </c>
      <c r="B440" s="11" t="s">
        <v>474</v>
      </c>
      <c r="C440" s="12"/>
      <c r="D440" s="13"/>
      <c r="E440" s="172"/>
      <c r="F440" s="168">
        <f>F432+F422+F419</f>
        <v>315827</v>
      </c>
      <c r="P440" s="264">
        <f t="shared" si="50"/>
        <v>0</v>
      </c>
      <c r="R440" s="266">
        <f>SUM(P418:P436)</f>
        <v>452004.50100000005</v>
      </c>
      <c r="T440" s="264">
        <f t="shared" si="45"/>
        <v>0</v>
      </c>
      <c r="U440" s="264">
        <f t="shared" si="46"/>
        <v>0</v>
      </c>
      <c r="V440" s="264">
        <f t="shared" si="47"/>
        <v>0</v>
      </c>
      <c r="W440" s="264">
        <f t="shared" si="48"/>
        <v>0</v>
      </c>
      <c r="X440" s="264">
        <f t="shared" si="49"/>
        <v>0</v>
      </c>
    </row>
    <row r="441" spans="1:24" ht="13.5" thickBot="1" x14ac:dyDescent="0.3">
      <c r="A441" s="27"/>
      <c r="B441" s="28"/>
      <c r="C441" s="29"/>
      <c r="D441" s="30"/>
      <c r="E441" s="153"/>
      <c r="F441" s="154"/>
      <c r="P441" s="264">
        <f t="shared" si="50"/>
        <v>0</v>
      </c>
      <c r="Q441" s="266">
        <f t="shared" si="44"/>
        <v>0</v>
      </c>
      <c r="T441" s="264">
        <f t="shared" si="45"/>
        <v>0</v>
      </c>
      <c r="U441" s="264">
        <f t="shared" si="46"/>
        <v>0</v>
      </c>
      <c r="V441" s="264">
        <f t="shared" si="47"/>
        <v>0</v>
      </c>
      <c r="W441" s="264">
        <f t="shared" si="48"/>
        <v>0</v>
      </c>
      <c r="X441" s="264">
        <f t="shared" si="49"/>
        <v>0</v>
      </c>
    </row>
    <row r="442" spans="1:24" ht="14.5" thickBot="1" x14ac:dyDescent="0.3">
      <c r="A442" s="221" t="s">
        <v>475</v>
      </c>
      <c r="B442" s="222"/>
      <c r="C442" s="222"/>
      <c r="D442" s="222"/>
      <c r="E442" s="222"/>
      <c r="F442" s="223"/>
      <c r="P442" s="264">
        <f t="shared" si="50"/>
        <v>0</v>
      </c>
      <c r="Q442" s="266">
        <f t="shared" si="44"/>
        <v>0</v>
      </c>
      <c r="T442" s="264">
        <f t="shared" si="45"/>
        <v>0</v>
      </c>
      <c r="U442" s="264">
        <f t="shared" si="46"/>
        <v>0</v>
      </c>
      <c r="V442" s="264">
        <f t="shared" si="47"/>
        <v>0</v>
      </c>
      <c r="W442" s="264">
        <f t="shared" si="48"/>
        <v>0</v>
      </c>
      <c r="X442" s="264">
        <f t="shared" si="49"/>
        <v>0</v>
      </c>
    </row>
    <row r="443" spans="1:24" ht="12.75" customHeight="1" x14ac:dyDescent="0.25">
      <c r="A443" s="5"/>
      <c r="B443" s="4"/>
      <c r="C443" s="6"/>
      <c r="D443" s="7"/>
      <c r="P443" s="264">
        <f t="shared" si="50"/>
        <v>0</v>
      </c>
      <c r="Q443" s="266">
        <f t="shared" si="44"/>
        <v>0</v>
      </c>
      <c r="T443" s="264">
        <f t="shared" si="45"/>
        <v>0</v>
      </c>
      <c r="U443" s="264">
        <f t="shared" si="46"/>
        <v>0</v>
      </c>
      <c r="V443" s="264">
        <f t="shared" si="47"/>
        <v>0</v>
      </c>
      <c r="W443" s="264">
        <f t="shared" si="48"/>
        <v>0</v>
      </c>
      <c r="X443" s="264">
        <f t="shared" si="49"/>
        <v>0</v>
      </c>
    </row>
    <row r="444" spans="1:24" ht="12.75" customHeight="1" x14ac:dyDescent="0.25">
      <c r="A444" s="2" t="s">
        <v>208</v>
      </c>
      <c r="B444" s="227" t="s">
        <v>452</v>
      </c>
      <c r="C444" s="3" t="s">
        <v>130</v>
      </c>
      <c r="D444" s="1">
        <v>23.4</v>
      </c>
      <c r="E444" s="143">
        <f>H444</f>
        <v>1360</v>
      </c>
      <c r="F444" s="144">
        <f>E444*D444</f>
        <v>31823.999999999996</v>
      </c>
      <c r="H444" s="146">
        <v>1360</v>
      </c>
      <c r="J444" s="264">
        <v>468.86852907310669</v>
      </c>
      <c r="K444" s="264">
        <v>70.814266986317847</v>
      </c>
      <c r="L444" s="264">
        <v>1144.7963332580646</v>
      </c>
      <c r="M444" s="264">
        <v>75.738649000000009</v>
      </c>
      <c r="N444" s="264">
        <v>422.45225806451612</v>
      </c>
      <c r="O444" s="264">
        <v>2182.67</v>
      </c>
      <c r="P444" s="264">
        <f t="shared" si="50"/>
        <v>51074.477999999996</v>
      </c>
      <c r="Q444" s="266">
        <f t="shared" si="44"/>
        <v>-19250.477999999999</v>
      </c>
      <c r="T444" s="264">
        <f t="shared" si="45"/>
        <v>10971.523580310695</v>
      </c>
      <c r="U444" s="264">
        <f t="shared" si="46"/>
        <v>1657.0538474798375</v>
      </c>
      <c r="V444" s="264">
        <f t="shared" si="47"/>
        <v>26788.234198238708</v>
      </c>
      <c r="W444" s="264">
        <f t="shared" si="48"/>
        <v>1772.2843866000001</v>
      </c>
      <c r="X444" s="264">
        <f t="shared" si="49"/>
        <v>9885.3828387096764</v>
      </c>
    </row>
    <row r="445" spans="1:24" ht="12.75" customHeight="1" x14ac:dyDescent="0.25">
      <c r="B445" s="227"/>
      <c r="P445" s="264">
        <f t="shared" si="50"/>
        <v>0</v>
      </c>
      <c r="Q445" s="266">
        <f t="shared" si="44"/>
        <v>0</v>
      </c>
      <c r="T445" s="264">
        <f t="shared" si="45"/>
        <v>0</v>
      </c>
      <c r="U445" s="264">
        <f t="shared" si="46"/>
        <v>0</v>
      </c>
      <c r="V445" s="264">
        <f t="shared" si="47"/>
        <v>0</v>
      </c>
      <c r="W445" s="264">
        <f t="shared" si="48"/>
        <v>0</v>
      </c>
      <c r="X445" s="264">
        <f t="shared" si="49"/>
        <v>0</v>
      </c>
    </row>
    <row r="446" spans="1:24" ht="12.75" customHeight="1" x14ac:dyDescent="0.25">
      <c r="B446" s="227"/>
      <c r="P446" s="264">
        <f t="shared" si="50"/>
        <v>0</v>
      </c>
      <c r="Q446" s="266">
        <f t="shared" si="44"/>
        <v>0</v>
      </c>
      <c r="T446" s="264">
        <f t="shared" si="45"/>
        <v>0</v>
      </c>
      <c r="U446" s="264">
        <f t="shared" si="46"/>
        <v>0</v>
      </c>
      <c r="V446" s="264">
        <f t="shared" si="47"/>
        <v>0</v>
      </c>
      <c r="W446" s="264">
        <f t="shared" si="48"/>
        <v>0</v>
      </c>
      <c r="X446" s="264">
        <f t="shared" si="49"/>
        <v>0</v>
      </c>
    </row>
    <row r="447" spans="1:24" ht="12.75" customHeight="1" x14ac:dyDescent="0.25">
      <c r="B447" s="227"/>
      <c r="P447" s="264">
        <f t="shared" si="50"/>
        <v>0</v>
      </c>
      <c r="Q447" s="266">
        <f t="shared" si="44"/>
        <v>0</v>
      </c>
      <c r="T447" s="264">
        <f t="shared" si="45"/>
        <v>0</v>
      </c>
      <c r="U447" s="264">
        <f t="shared" si="46"/>
        <v>0</v>
      </c>
      <c r="V447" s="264">
        <f t="shared" si="47"/>
        <v>0</v>
      </c>
      <c r="W447" s="264">
        <f t="shared" si="48"/>
        <v>0</v>
      </c>
      <c r="X447" s="264">
        <f t="shared" si="49"/>
        <v>0</v>
      </c>
    </row>
    <row r="448" spans="1:24" ht="12.75" customHeight="1" x14ac:dyDescent="0.25">
      <c r="B448" s="227"/>
      <c r="P448" s="264">
        <f t="shared" si="50"/>
        <v>0</v>
      </c>
      <c r="Q448" s="266">
        <f t="shared" si="44"/>
        <v>0</v>
      </c>
      <c r="T448" s="264">
        <f t="shared" si="45"/>
        <v>0</v>
      </c>
      <c r="U448" s="264">
        <f t="shared" si="46"/>
        <v>0</v>
      </c>
      <c r="V448" s="264">
        <f t="shared" si="47"/>
        <v>0</v>
      </c>
      <c r="W448" s="264">
        <f t="shared" si="48"/>
        <v>0</v>
      </c>
      <c r="X448" s="264">
        <f t="shared" si="49"/>
        <v>0</v>
      </c>
    </row>
    <row r="449" spans="1:24" ht="12.75" customHeight="1" x14ac:dyDescent="0.25">
      <c r="B449" s="227"/>
      <c r="P449" s="264">
        <f t="shared" si="50"/>
        <v>0</v>
      </c>
      <c r="Q449" s="266">
        <f t="shared" si="44"/>
        <v>0</v>
      </c>
      <c r="T449" s="264">
        <f t="shared" si="45"/>
        <v>0</v>
      </c>
      <c r="U449" s="264">
        <f t="shared" si="46"/>
        <v>0</v>
      </c>
      <c r="V449" s="264">
        <f t="shared" si="47"/>
        <v>0</v>
      </c>
      <c r="W449" s="264">
        <f t="shared" si="48"/>
        <v>0</v>
      </c>
      <c r="X449" s="264">
        <f t="shared" si="49"/>
        <v>0</v>
      </c>
    </row>
    <row r="450" spans="1:24" ht="12.75" customHeight="1" x14ac:dyDescent="0.25">
      <c r="B450" s="227"/>
      <c r="P450" s="264">
        <f t="shared" si="50"/>
        <v>0</v>
      </c>
      <c r="Q450" s="266">
        <f t="shared" si="44"/>
        <v>0</v>
      </c>
      <c r="T450" s="264">
        <f t="shared" si="45"/>
        <v>0</v>
      </c>
      <c r="U450" s="264">
        <f t="shared" si="46"/>
        <v>0</v>
      </c>
      <c r="V450" s="264">
        <f t="shared" si="47"/>
        <v>0</v>
      </c>
      <c r="W450" s="264">
        <f t="shared" si="48"/>
        <v>0</v>
      </c>
      <c r="X450" s="264">
        <f t="shared" si="49"/>
        <v>0</v>
      </c>
    </row>
    <row r="451" spans="1:24" ht="12.75" customHeight="1" x14ac:dyDescent="0.25">
      <c r="B451" s="227"/>
      <c r="P451" s="264">
        <f t="shared" si="50"/>
        <v>0</v>
      </c>
      <c r="Q451" s="266">
        <f t="shared" si="44"/>
        <v>0</v>
      </c>
      <c r="T451" s="264">
        <f t="shared" si="45"/>
        <v>0</v>
      </c>
      <c r="U451" s="264">
        <f t="shared" si="46"/>
        <v>0</v>
      </c>
      <c r="V451" s="264">
        <f t="shared" si="47"/>
        <v>0</v>
      </c>
      <c r="W451" s="264">
        <f t="shared" si="48"/>
        <v>0</v>
      </c>
      <c r="X451" s="264">
        <f t="shared" si="49"/>
        <v>0</v>
      </c>
    </row>
    <row r="452" spans="1:24" ht="12.75" customHeight="1" x14ac:dyDescent="0.25">
      <c r="A452" s="2" t="s">
        <v>149</v>
      </c>
      <c r="B452" s="227" t="s">
        <v>451</v>
      </c>
      <c r="C452" s="3" t="s">
        <v>130</v>
      </c>
      <c r="D452" s="1">
        <v>24</v>
      </c>
      <c r="E452" s="143">
        <f>H452</f>
        <v>1865</v>
      </c>
      <c r="F452" s="144">
        <f>E452*D452</f>
        <v>44760</v>
      </c>
      <c r="H452" s="146">
        <v>1865</v>
      </c>
      <c r="J452" s="264">
        <v>561.55441573447706</v>
      </c>
      <c r="K452" s="264">
        <v>84.812824613712991</v>
      </c>
      <c r="L452" s="264">
        <v>1371.0995645806452</v>
      </c>
      <c r="M452" s="264">
        <v>90.710657999999995</v>
      </c>
      <c r="N452" s="264">
        <v>505.96258064516127</v>
      </c>
      <c r="O452" s="264">
        <v>2614.14</v>
      </c>
      <c r="P452" s="264">
        <f t="shared" si="50"/>
        <v>62739.360000000001</v>
      </c>
      <c r="Q452" s="266">
        <f t="shared" si="44"/>
        <v>-17979.36</v>
      </c>
      <c r="T452" s="264">
        <f t="shared" si="45"/>
        <v>13477.305977627449</v>
      </c>
      <c r="U452" s="264">
        <f t="shared" si="46"/>
        <v>2035.5077907291118</v>
      </c>
      <c r="V452" s="264">
        <f t="shared" si="47"/>
        <v>32906.389549935484</v>
      </c>
      <c r="W452" s="264">
        <f t="shared" si="48"/>
        <v>2177.0557920000001</v>
      </c>
      <c r="X452" s="264">
        <f t="shared" si="49"/>
        <v>12143.10193548387</v>
      </c>
    </row>
    <row r="453" spans="1:24" ht="12.75" customHeight="1" x14ac:dyDescent="0.25">
      <c r="B453" s="227"/>
      <c r="P453" s="264">
        <f t="shared" si="50"/>
        <v>0</v>
      </c>
      <c r="Q453" s="266">
        <f t="shared" si="44"/>
        <v>0</v>
      </c>
      <c r="T453" s="264">
        <f t="shared" si="45"/>
        <v>0</v>
      </c>
      <c r="U453" s="264">
        <f t="shared" si="46"/>
        <v>0</v>
      </c>
      <c r="V453" s="264">
        <f t="shared" si="47"/>
        <v>0</v>
      </c>
      <c r="W453" s="264">
        <f t="shared" si="48"/>
        <v>0</v>
      </c>
      <c r="X453" s="264">
        <f t="shared" si="49"/>
        <v>0</v>
      </c>
    </row>
    <row r="454" spans="1:24" ht="12.75" customHeight="1" x14ac:dyDescent="0.25">
      <c r="B454" s="227"/>
      <c r="P454" s="264">
        <f t="shared" si="50"/>
        <v>0</v>
      </c>
      <c r="Q454" s="266">
        <f t="shared" si="44"/>
        <v>0</v>
      </c>
      <c r="T454" s="264">
        <f t="shared" si="45"/>
        <v>0</v>
      </c>
      <c r="U454" s="264">
        <f t="shared" si="46"/>
        <v>0</v>
      </c>
      <c r="V454" s="264">
        <f t="shared" si="47"/>
        <v>0</v>
      </c>
      <c r="W454" s="264">
        <f t="shared" si="48"/>
        <v>0</v>
      </c>
      <c r="X454" s="264">
        <f t="shared" si="49"/>
        <v>0</v>
      </c>
    </row>
    <row r="455" spans="1:24" ht="12.75" customHeight="1" x14ac:dyDescent="0.25">
      <c r="B455" s="227"/>
      <c r="P455" s="264">
        <f t="shared" si="50"/>
        <v>0</v>
      </c>
      <c r="Q455" s="266">
        <f t="shared" si="44"/>
        <v>0</v>
      </c>
      <c r="T455" s="264">
        <f t="shared" si="45"/>
        <v>0</v>
      </c>
      <c r="U455" s="264">
        <f t="shared" si="46"/>
        <v>0</v>
      </c>
      <c r="V455" s="264">
        <f t="shared" si="47"/>
        <v>0</v>
      </c>
      <c r="W455" s="264">
        <f t="shared" si="48"/>
        <v>0</v>
      </c>
      <c r="X455" s="264">
        <f t="shared" si="49"/>
        <v>0</v>
      </c>
    </row>
    <row r="456" spans="1:24" ht="12.75" customHeight="1" x14ac:dyDescent="0.25">
      <c r="B456" s="227"/>
      <c r="P456" s="264">
        <f t="shared" si="50"/>
        <v>0</v>
      </c>
      <c r="Q456" s="266">
        <f t="shared" si="44"/>
        <v>0</v>
      </c>
      <c r="T456" s="264">
        <f t="shared" si="45"/>
        <v>0</v>
      </c>
      <c r="U456" s="264">
        <f t="shared" si="46"/>
        <v>0</v>
      </c>
      <c r="V456" s="264">
        <f t="shared" si="47"/>
        <v>0</v>
      </c>
      <c r="W456" s="264">
        <f t="shared" si="48"/>
        <v>0</v>
      </c>
      <c r="X456" s="264">
        <f t="shared" si="49"/>
        <v>0</v>
      </c>
    </row>
    <row r="457" spans="1:24" ht="12.75" customHeight="1" x14ac:dyDescent="0.25">
      <c r="B457" s="227"/>
      <c r="P457" s="264">
        <f t="shared" si="50"/>
        <v>0</v>
      </c>
      <c r="Q457" s="266">
        <f t="shared" si="44"/>
        <v>0</v>
      </c>
      <c r="T457" s="264">
        <f t="shared" si="45"/>
        <v>0</v>
      </c>
      <c r="U457" s="264">
        <f t="shared" si="46"/>
        <v>0</v>
      </c>
      <c r="V457" s="264">
        <f t="shared" si="47"/>
        <v>0</v>
      </c>
      <c r="W457" s="264">
        <f t="shared" si="48"/>
        <v>0</v>
      </c>
      <c r="X457" s="264">
        <f t="shared" si="49"/>
        <v>0</v>
      </c>
    </row>
    <row r="458" spans="1:24" ht="12.75" customHeight="1" x14ac:dyDescent="0.25">
      <c r="B458" s="227"/>
      <c r="P458" s="264">
        <f t="shared" si="50"/>
        <v>0</v>
      </c>
      <c r="Q458" s="266">
        <f t="shared" si="44"/>
        <v>0</v>
      </c>
      <c r="T458" s="264">
        <f t="shared" si="45"/>
        <v>0</v>
      </c>
      <c r="U458" s="264">
        <f t="shared" si="46"/>
        <v>0</v>
      </c>
      <c r="V458" s="264">
        <f t="shared" si="47"/>
        <v>0</v>
      </c>
      <c r="W458" s="264">
        <f t="shared" si="48"/>
        <v>0</v>
      </c>
      <c r="X458" s="264">
        <f t="shared" si="49"/>
        <v>0</v>
      </c>
    </row>
    <row r="459" spans="1:24" ht="12.75" customHeight="1" thickBot="1" x14ac:dyDescent="0.3">
      <c r="B459" s="227"/>
      <c r="P459" s="264">
        <f t="shared" si="50"/>
        <v>0</v>
      </c>
      <c r="Q459" s="266">
        <f t="shared" ref="Q459:Q522" si="51">F459-P459</f>
        <v>0</v>
      </c>
      <c r="T459" s="264">
        <f t="shared" ref="T459:T522" si="52">J459*$D459</f>
        <v>0</v>
      </c>
      <c r="U459" s="264">
        <f t="shared" ref="U459:U522" si="53">K459*$D459</f>
        <v>0</v>
      </c>
      <c r="V459" s="264">
        <f t="shared" ref="V459:V522" si="54">L459*$D459</f>
        <v>0</v>
      </c>
      <c r="W459" s="264">
        <f t="shared" ref="W459:W522" si="55">M459*$D459</f>
        <v>0</v>
      </c>
      <c r="X459" s="264">
        <f t="shared" ref="X459:X522" si="56">N459*$D459</f>
        <v>0</v>
      </c>
    </row>
    <row r="460" spans="1:24" ht="12.75" customHeight="1" thickBot="1" x14ac:dyDescent="0.3">
      <c r="A460" s="10" t="s">
        <v>80</v>
      </c>
      <c r="B460" s="11" t="s">
        <v>458</v>
      </c>
      <c r="C460" s="12"/>
      <c r="D460" s="13"/>
      <c r="E460" s="172"/>
      <c r="F460" s="168">
        <f>F452+F444</f>
        <v>76584</v>
      </c>
      <c r="P460" s="264">
        <f t="shared" si="50"/>
        <v>0</v>
      </c>
      <c r="T460" s="264">
        <f t="shared" si="52"/>
        <v>0</v>
      </c>
      <c r="U460" s="264">
        <f t="shared" si="53"/>
        <v>0</v>
      </c>
      <c r="V460" s="264">
        <f t="shared" si="54"/>
        <v>0</v>
      </c>
      <c r="W460" s="264">
        <f t="shared" si="55"/>
        <v>0</v>
      </c>
      <c r="X460" s="264">
        <f t="shared" si="56"/>
        <v>0</v>
      </c>
    </row>
    <row r="461" spans="1:24" ht="12.75" customHeight="1" x14ac:dyDescent="0.25">
      <c r="A461" s="27"/>
      <c r="B461" s="28"/>
      <c r="C461" s="29"/>
      <c r="D461" s="30"/>
      <c r="E461" s="153"/>
      <c r="F461" s="154"/>
      <c r="P461" s="264">
        <f t="shared" ref="P461:P524" si="57">O461*D461</f>
        <v>0</v>
      </c>
      <c r="Q461" s="266">
        <f t="shared" si="51"/>
        <v>0</v>
      </c>
      <c r="R461" s="266">
        <f>SUM(P443:P455)</f>
        <v>113813.83799999999</v>
      </c>
      <c r="T461" s="264">
        <f t="shared" si="52"/>
        <v>0</v>
      </c>
      <c r="U461" s="264">
        <f t="shared" si="53"/>
        <v>0</v>
      </c>
      <c r="V461" s="264">
        <f t="shared" si="54"/>
        <v>0</v>
      </c>
      <c r="W461" s="264">
        <f t="shared" si="55"/>
        <v>0</v>
      </c>
      <c r="X461" s="264">
        <f t="shared" si="56"/>
        <v>0</v>
      </c>
    </row>
    <row r="462" spans="1:24" ht="12.75" customHeight="1" thickBot="1" x14ac:dyDescent="0.3">
      <c r="A462" s="233" t="s">
        <v>476</v>
      </c>
      <c r="B462" s="233"/>
      <c r="C462" s="233"/>
      <c r="D462" s="233"/>
      <c r="E462" s="233"/>
      <c r="F462" s="233"/>
      <c r="P462" s="264">
        <f t="shared" si="57"/>
        <v>0</v>
      </c>
      <c r="Q462" s="266">
        <f t="shared" si="51"/>
        <v>0</v>
      </c>
      <c r="T462" s="264">
        <f t="shared" si="52"/>
        <v>0</v>
      </c>
      <c r="U462" s="264">
        <f t="shared" si="53"/>
        <v>0</v>
      </c>
      <c r="V462" s="264">
        <f t="shared" si="54"/>
        <v>0</v>
      </c>
      <c r="W462" s="264">
        <f t="shared" si="55"/>
        <v>0</v>
      </c>
      <c r="X462" s="264">
        <f t="shared" si="56"/>
        <v>0</v>
      </c>
    </row>
    <row r="463" spans="1:24" ht="14.5" thickBot="1" x14ac:dyDescent="0.3">
      <c r="A463" s="221" t="s">
        <v>477</v>
      </c>
      <c r="B463" s="222"/>
      <c r="C463" s="222"/>
      <c r="D463" s="222"/>
      <c r="E463" s="222"/>
      <c r="F463" s="223"/>
      <c r="P463" s="264">
        <f t="shared" si="57"/>
        <v>0</v>
      </c>
      <c r="Q463" s="266">
        <f t="shared" si="51"/>
        <v>0</v>
      </c>
      <c r="T463" s="264">
        <f t="shared" si="52"/>
        <v>0</v>
      </c>
      <c r="U463" s="264">
        <f t="shared" si="53"/>
        <v>0</v>
      </c>
      <c r="V463" s="264">
        <f t="shared" si="54"/>
        <v>0</v>
      </c>
      <c r="W463" s="264">
        <f t="shared" si="55"/>
        <v>0</v>
      </c>
      <c r="X463" s="264">
        <f t="shared" si="56"/>
        <v>0</v>
      </c>
    </row>
    <row r="464" spans="1:24" ht="14" x14ac:dyDescent="0.25">
      <c r="A464" s="50"/>
      <c r="B464" s="50"/>
      <c r="C464" s="50"/>
      <c r="D464" s="50"/>
      <c r="E464" s="50"/>
      <c r="F464" s="50"/>
      <c r="P464" s="264">
        <f t="shared" si="57"/>
        <v>0</v>
      </c>
      <c r="Q464" s="266">
        <f t="shared" si="51"/>
        <v>0</v>
      </c>
      <c r="T464" s="264">
        <f t="shared" si="52"/>
        <v>0</v>
      </c>
      <c r="U464" s="264">
        <f t="shared" si="53"/>
        <v>0</v>
      </c>
      <c r="V464" s="264">
        <f t="shared" si="54"/>
        <v>0</v>
      </c>
      <c r="W464" s="264">
        <f t="shared" si="55"/>
        <v>0</v>
      </c>
      <c r="X464" s="264">
        <f t="shared" si="56"/>
        <v>0</v>
      </c>
    </row>
    <row r="465" spans="1:24" ht="27" x14ac:dyDescent="0.25">
      <c r="A465" s="2" t="s">
        <v>237</v>
      </c>
      <c r="B465" s="91" t="s">
        <v>468</v>
      </c>
      <c r="C465" s="84" t="s">
        <v>130</v>
      </c>
      <c r="D465" s="1">
        <v>54.02</v>
      </c>
      <c r="E465" s="143">
        <f>H465</f>
        <v>1390</v>
      </c>
      <c r="F465" s="144">
        <f>E465*D465</f>
        <v>75087.8</v>
      </c>
      <c r="H465" s="146">
        <v>1390</v>
      </c>
      <c r="J465" s="264">
        <v>309.80720004147452</v>
      </c>
      <c r="K465" s="264">
        <v>46.790877223921832</v>
      </c>
      <c r="L465" s="264">
        <v>756.42984041935495</v>
      </c>
      <c r="M465" s="264">
        <v>50.044687000000003</v>
      </c>
      <c r="N465" s="264">
        <v>279.1374193548387</v>
      </c>
      <c r="O465" s="264">
        <v>1442.21</v>
      </c>
      <c r="P465" s="264">
        <f t="shared" si="57"/>
        <v>77908.184200000003</v>
      </c>
      <c r="Q465" s="266">
        <f t="shared" si="51"/>
        <v>-2820.3842000000004</v>
      </c>
      <c r="T465" s="264">
        <f t="shared" si="52"/>
        <v>16735.784946240456</v>
      </c>
      <c r="U465" s="264">
        <f t="shared" si="53"/>
        <v>2527.6431876362576</v>
      </c>
      <c r="V465" s="264">
        <f t="shared" si="54"/>
        <v>40862.339979453558</v>
      </c>
      <c r="W465" s="264">
        <f t="shared" si="55"/>
        <v>2703.4139917400003</v>
      </c>
      <c r="X465" s="264">
        <f t="shared" si="56"/>
        <v>15079.003393548388</v>
      </c>
    </row>
    <row r="466" spans="1:24" ht="12.75" customHeight="1" thickBot="1" x14ac:dyDescent="0.3">
      <c r="B466" s="91"/>
      <c r="P466" s="264">
        <f t="shared" si="57"/>
        <v>0</v>
      </c>
      <c r="Q466" s="266">
        <f t="shared" si="51"/>
        <v>0</v>
      </c>
      <c r="T466" s="264">
        <f t="shared" si="52"/>
        <v>0</v>
      </c>
      <c r="U466" s="264">
        <f t="shared" si="53"/>
        <v>0</v>
      </c>
      <c r="V466" s="264">
        <f t="shared" si="54"/>
        <v>0</v>
      </c>
      <c r="W466" s="264">
        <f t="shared" si="55"/>
        <v>0</v>
      </c>
      <c r="X466" s="264">
        <f t="shared" si="56"/>
        <v>0</v>
      </c>
    </row>
    <row r="467" spans="1:24" ht="12.75" customHeight="1" thickBot="1" x14ac:dyDescent="0.3">
      <c r="A467" s="10" t="s">
        <v>223</v>
      </c>
      <c r="B467" s="11" t="s">
        <v>478</v>
      </c>
      <c r="C467" s="12"/>
      <c r="D467" s="13"/>
      <c r="E467" s="172"/>
      <c r="F467" s="168">
        <f>F465</f>
        <v>75087.8</v>
      </c>
      <c r="G467" s="177"/>
      <c r="H467" s="177"/>
      <c r="P467" s="264">
        <f t="shared" si="57"/>
        <v>0</v>
      </c>
      <c r="R467" s="266">
        <f>P465</f>
        <v>77908.184200000003</v>
      </c>
      <c r="T467" s="264">
        <f t="shared" si="52"/>
        <v>0</v>
      </c>
      <c r="U467" s="264">
        <f t="shared" si="53"/>
        <v>0</v>
      </c>
      <c r="V467" s="264">
        <f t="shared" si="54"/>
        <v>0</v>
      </c>
      <c r="W467" s="264">
        <f t="shared" si="55"/>
        <v>0</v>
      </c>
      <c r="X467" s="264">
        <f t="shared" si="56"/>
        <v>0</v>
      </c>
    </row>
    <row r="468" spans="1:24" ht="12.75" customHeight="1" thickBot="1" x14ac:dyDescent="0.3">
      <c r="A468" s="27"/>
      <c r="B468" s="28"/>
      <c r="C468" s="29"/>
      <c r="D468" s="30"/>
      <c r="E468" s="153"/>
      <c r="F468" s="154"/>
      <c r="G468" s="177"/>
      <c r="H468" s="177"/>
      <c r="P468" s="264">
        <f t="shared" si="57"/>
        <v>0</v>
      </c>
      <c r="T468" s="264">
        <f t="shared" si="52"/>
        <v>0</v>
      </c>
      <c r="U468" s="264">
        <f t="shared" si="53"/>
        <v>0</v>
      </c>
      <c r="V468" s="264">
        <f t="shared" si="54"/>
        <v>0</v>
      </c>
      <c r="W468" s="264">
        <f t="shared" si="55"/>
        <v>0</v>
      </c>
      <c r="X468" s="264">
        <f t="shared" si="56"/>
        <v>0</v>
      </c>
    </row>
    <row r="469" spans="1:24" ht="16" thickBot="1" x14ac:dyDescent="0.3">
      <c r="A469" s="67" t="s">
        <v>253</v>
      </c>
      <c r="B469" s="68" t="s">
        <v>479</v>
      </c>
      <c r="C469" s="69"/>
      <c r="D469" s="70"/>
      <c r="E469" s="178"/>
      <c r="F469" s="179">
        <f>F467+F460+F440+F414+F394+F369+F349+F323+F298+F277+F260+F251+F245+F217</f>
        <v>4101805.7</v>
      </c>
      <c r="G469" s="180"/>
      <c r="H469" s="180"/>
      <c r="P469" s="264">
        <f t="shared" si="57"/>
        <v>0</v>
      </c>
      <c r="T469" s="264">
        <f t="shared" si="52"/>
        <v>0</v>
      </c>
      <c r="U469" s="264">
        <f t="shared" si="53"/>
        <v>0</v>
      </c>
      <c r="V469" s="264">
        <f t="shared" si="54"/>
        <v>0</v>
      </c>
      <c r="W469" s="264">
        <f t="shared" si="55"/>
        <v>0</v>
      </c>
      <c r="X469" s="264">
        <f t="shared" si="56"/>
        <v>0</v>
      </c>
    </row>
    <row r="470" spans="1:24" ht="12.75" customHeight="1" thickBot="1" x14ac:dyDescent="0.3">
      <c r="A470" s="22"/>
      <c r="B470" s="23"/>
      <c r="C470" s="24"/>
      <c r="D470" s="25"/>
      <c r="E470" s="180"/>
      <c r="F470" s="180"/>
      <c r="G470" s="180"/>
      <c r="H470" s="180"/>
      <c r="P470" s="264">
        <f t="shared" si="57"/>
        <v>0</v>
      </c>
      <c r="Q470" s="266">
        <f t="shared" si="51"/>
        <v>0</v>
      </c>
      <c r="R470" s="266">
        <f>SUM(R183:R468)</f>
        <v>5755499.4920000006</v>
      </c>
      <c r="T470" s="264">
        <f t="shared" si="52"/>
        <v>0</v>
      </c>
      <c r="U470" s="264">
        <f t="shared" si="53"/>
        <v>0</v>
      </c>
      <c r="V470" s="264">
        <f t="shared" si="54"/>
        <v>0</v>
      </c>
      <c r="W470" s="264">
        <f t="shared" si="55"/>
        <v>0</v>
      </c>
      <c r="X470" s="264">
        <f t="shared" si="56"/>
        <v>0</v>
      </c>
    </row>
    <row r="471" spans="1:24" ht="16" thickBot="1" x14ac:dyDescent="0.3">
      <c r="A471" s="213" t="s">
        <v>294</v>
      </c>
      <c r="B471" s="214"/>
      <c r="C471" s="214"/>
      <c r="D471" s="214"/>
      <c r="E471" s="214"/>
      <c r="F471" s="215"/>
      <c r="G471" s="180"/>
      <c r="H471" s="180"/>
      <c r="P471" s="264">
        <f t="shared" si="57"/>
        <v>0</v>
      </c>
      <c r="Q471" s="266">
        <f t="shared" si="51"/>
        <v>0</v>
      </c>
      <c r="T471" s="264">
        <f t="shared" si="52"/>
        <v>0</v>
      </c>
      <c r="U471" s="264">
        <f t="shared" si="53"/>
        <v>0</v>
      </c>
      <c r="V471" s="264">
        <f t="shared" si="54"/>
        <v>0</v>
      </c>
      <c r="W471" s="264">
        <f t="shared" si="55"/>
        <v>0</v>
      </c>
      <c r="X471" s="264">
        <f t="shared" si="56"/>
        <v>0</v>
      </c>
    </row>
    <row r="472" spans="1:24" ht="16" thickBot="1" x14ac:dyDescent="0.3">
      <c r="A472" s="76"/>
      <c r="B472" s="77"/>
      <c r="C472" s="78"/>
      <c r="D472" s="79"/>
      <c r="E472" s="181"/>
      <c r="F472" s="181"/>
      <c r="G472" s="180"/>
      <c r="H472" s="180"/>
      <c r="P472" s="264">
        <f t="shared" si="57"/>
        <v>0</v>
      </c>
      <c r="Q472" s="266">
        <f t="shared" si="51"/>
        <v>0</v>
      </c>
      <c r="T472" s="264">
        <f t="shared" si="52"/>
        <v>0</v>
      </c>
      <c r="U472" s="264">
        <f t="shared" si="53"/>
        <v>0</v>
      </c>
      <c r="V472" s="264">
        <f t="shared" si="54"/>
        <v>0</v>
      </c>
      <c r="W472" s="264">
        <f t="shared" si="55"/>
        <v>0</v>
      </c>
      <c r="X472" s="264">
        <f t="shared" si="56"/>
        <v>0</v>
      </c>
    </row>
    <row r="473" spans="1:24" ht="14.5" thickBot="1" x14ac:dyDescent="0.3">
      <c r="A473" s="234" t="s">
        <v>480</v>
      </c>
      <c r="B473" s="235"/>
      <c r="C473" s="235"/>
      <c r="D473" s="235"/>
      <c r="E473" s="235"/>
      <c r="F473" s="236"/>
      <c r="G473" s="180"/>
      <c r="H473" s="180"/>
      <c r="P473" s="264">
        <f t="shared" si="57"/>
        <v>0</v>
      </c>
      <c r="Q473" s="266">
        <f t="shared" si="51"/>
        <v>0</v>
      </c>
      <c r="T473" s="264">
        <f t="shared" si="52"/>
        <v>0</v>
      </c>
      <c r="U473" s="264">
        <f t="shared" si="53"/>
        <v>0</v>
      </c>
      <c r="V473" s="264">
        <f t="shared" si="54"/>
        <v>0</v>
      </c>
      <c r="W473" s="264">
        <f t="shared" si="55"/>
        <v>0</v>
      </c>
      <c r="X473" s="264">
        <f t="shared" si="56"/>
        <v>0</v>
      </c>
    </row>
    <row r="474" spans="1:24" ht="12.75" customHeight="1" x14ac:dyDescent="0.25">
      <c r="A474" s="22"/>
      <c r="B474" s="23"/>
      <c r="C474" s="24"/>
      <c r="D474" s="25"/>
      <c r="E474" s="180"/>
      <c r="F474" s="180"/>
      <c r="G474" s="180"/>
      <c r="H474" s="180"/>
      <c r="P474" s="264">
        <f t="shared" si="57"/>
        <v>0</v>
      </c>
      <c r="Q474" s="266">
        <f t="shared" si="51"/>
        <v>0</v>
      </c>
      <c r="T474" s="264">
        <f t="shared" si="52"/>
        <v>0</v>
      </c>
      <c r="U474" s="264">
        <f t="shared" si="53"/>
        <v>0</v>
      </c>
      <c r="V474" s="264">
        <f t="shared" si="54"/>
        <v>0</v>
      </c>
      <c r="W474" s="264">
        <f t="shared" si="55"/>
        <v>0</v>
      </c>
      <c r="X474" s="264">
        <f t="shared" si="56"/>
        <v>0</v>
      </c>
    </row>
    <row r="475" spans="1:24" ht="12.75" customHeight="1" x14ac:dyDescent="0.25">
      <c r="A475" s="2" t="s">
        <v>224</v>
      </c>
      <c r="B475" s="227" t="s">
        <v>481</v>
      </c>
      <c r="C475" s="84" t="s">
        <v>130</v>
      </c>
      <c r="D475" s="85">
        <v>875</v>
      </c>
      <c r="E475" s="143">
        <f>H475</f>
        <v>365</v>
      </c>
      <c r="F475" s="144">
        <f>E475*D475</f>
        <v>319375</v>
      </c>
      <c r="H475" s="146">
        <v>365</v>
      </c>
      <c r="J475" s="264">
        <v>109.36406183088114</v>
      </c>
      <c r="K475" s="264">
        <v>16.517499881065064</v>
      </c>
      <c r="L475" s="264">
        <v>267.02491041935485</v>
      </c>
      <c r="M475" s="264">
        <v>17.666117</v>
      </c>
      <c r="N475" s="264">
        <v>98.537419354838704</v>
      </c>
      <c r="O475" s="264">
        <v>509.11</v>
      </c>
      <c r="P475" s="264">
        <f t="shared" si="57"/>
        <v>445471.25</v>
      </c>
      <c r="Q475" s="266">
        <f t="shared" si="51"/>
        <v>-126096.25</v>
      </c>
      <c r="T475" s="264">
        <f t="shared" si="52"/>
        <v>95693.554102020993</v>
      </c>
      <c r="U475" s="264">
        <f t="shared" si="53"/>
        <v>14452.812395931931</v>
      </c>
      <c r="V475" s="264">
        <f t="shared" si="54"/>
        <v>233646.79661693549</v>
      </c>
      <c r="W475" s="264">
        <f t="shared" si="55"/>
        <v>15457.852375</v>
      </c>
      <c r="X475" s="264">
        <f t="shared" si="56"/>
        <v>86220.241935483864</v>
      </c>
    </row>
    <row r="476" spans="1:24" ht="12.75" customHeight="1" x14ac:dyDescent="0.25">
      <c r="B476" s="227"/>
      <c r="C476" s="160"/>
      <c r="D476" s="160"/>
      <c r="P476" s="264">
        <f t="shared" si="57"/>
        <v>0</v>
      </c>
      <c r="Q476" s="266">
        <f t="shared" si="51"/>
        <v>0</v>
      </c>
      <c r="T476" s="264">
        <f t="shared" si="52"/>
        <v>0</v>
      </c>
      <c r="U476" s="264">
        <f t="shared" si="53"/>
        <v>0</v>
      </c>
      <c r="V476" s="264">
        <f t="shared" si="54"/>
        <v>0</v>
      </c>
      <c r="W476" s="264">
        <f t="shared" si="55"/>
        <v>0</v>
      </c>
      <c r="X476" s="264">
        <f t="shared" si="56"/>
        <v>0</v>
      </c>
    </row>
    <row r="477" spans="1:24" ht="12.75" customHeight="1" x14ac:dyDescent="0.25">
      <c r="B477" s="227"/>
      <c r="C477" s="160"/>
      <c r="D477" s="160"/>
      <c r="P477" s="264">
        <f t="shared" si="57"/>
        <v>0</v>
      </c>
      <c r="Q477" s="266">
        <f t="shared" si="51"/>
        <v>0</v>
      </c>
      <c r="T477" s="264">
        <f t="shared" si="52"/>
        <v>0</v>
      </c>
      <c r="U477" s="264">
        <f t="shared" si="53"/>
        <v>0</v>
      </c>
      <c r="V477" s="264">
        <f t="shared" si="54"/>
        <v>0</v>
      </c>
      <c r="W477" s="264">
        <f t="shared" si="55"/>
        <v>0</v>
      </c>
      <c r="X477" s="264">
        <f t="shared" si="56"/>
        <v>0</v>
      </c>
    </row>
    <row r="478" spans="1:24" ht="12.75" customHeight="1" x14ac:dyDescent="0.25">
      <c r="B478" s="227"/>
      <c r="C478" s="160"/>
      <c r="D478" s="160"/>
      <c r="P478" s="264">
        <f t="shared" si="57"/>
        <v>0</v>
      </c>
      <c r="Q478" s="266">
        <f t="shared" si="51"/>
        <v>0</v>
      </c>
      <c r="T478" s="264">
        <f t="shared" si="52"/>
        <v>0</v>
      </c>
      <c r="U478" s="264">
        <f t="shared" si="53"/>
        <v>0</v>
      </c>
      <c r="V478" s="264">
        <f t="shared" si="54"/>
        <v>0</v>
      </c>
      <c r="W478" s="264">
        <f t="shared" si="55"/>
        <v>0</v>
      </c>
      <c r="X478" s="264">
        <f t="shared" si="56"/>
        <v>0</v>
      </c>
    </row>
    <row r="479" spans="1:24" ht="12.75" customHeight="1" x14ac:dyDescent="0.25">
      <c r="B479" s="227"/>
      <c r="C479" s="160"/>
      <c r="D479" s="160"/>
      <c r="P479" s="264">
        <f t="shared" si="57"/>
        <v>0</v>
      </c>
      <c r="Q479" s="266">
        <f t="shared" si="51"/>
        <v>0</v>
      </c>
      <c r="T479" s="264">
        <f t="shared" si="52"/>
        <v>0</v>
      </c>
      <c r="U479" s="264">
        <f t="shared" si="53"/>
        <v>0</v>
      </c>
      <c r="V479" s="264">
        <f t="shared" si="54"/>
        <v>0</v>
      </c>
      <c r="W479" s="264">
        <f t="shared" si="55"/>
        <v>0</v>
      </c>
      <c r="X479" s="264">
        <f t="shared" si="56"/>
        <v>0</v>
      </c>
    </row>
    <row r="480" spans="1:24" ht="12.75" customHeight="1" x14ac:dyDescent="0.25">
      <c r="A480" s="2" t="s">
        <v>210</v>
      </c>
      <c r="B480" s="227" t="s">
        <v>482</v>
      </c>
      <c r="C480" s="84" t="s">
        <v>221</v>
      </c>
      <c r="D480" s="85">
        <v>875</v>
      </c>
      <c r="E480" s="143">
        <f>H480</f>
        <v>292</v>
      </c>
      <c r="F480" s="144">
        <f>E480*D480</f>
        <v>255500</v>
      </c>
      <c r="H480" s="146">
        <v>292</v>
      </c>
      <c r="J480" s="264">
        <v>112.56479354167081</v>
      </c>
      <c r="K480" s="264">
        <v>17.000913579927527</v>
      </c>
      <c r="L480" s="264">
        <v>274.83986429032262</v>
      </c>
      <c r="M480" s="264">
        <v>18.183147000000002</v>
      </c>
      <c r="N480" s="264">
        <v>101.42129032258065</v>
      </c>
      <c r="O480" s="264">
        <v>524.01</v>
      </c>
      <c r="P480" s="264">
        <f t="shared" si="57"/>
        <v>458508.75</v>
      </c>
      <c r="Q480" s="266">
        <f t="shared" si="51"/>
        <v>-203008.75</v>
      </c>
      <c r="T480" s="264">
        <f t="shared" si="52"/>
        <v>98494.194348961959</v>
      </c>
      <c r="U480" s="264">
        <f t="shared" si="53"/>
        <v>14875.799382436586</v>
      </c>
      <c r="V480" s="264">
        <f t="shared" si="54"/>
        <v>240484.88125403228</v>
      </c>
      <c r="W480" s="264">
        <f t="shared" si="55"/>
        <v>15910.253625000001</v>
      </c>
      <c r="X480" s="264">
        <f t="shared" si="56"/>
        <v>88743.629032258061</v>
      </c>
    </row>
    <row r="481" spans="1:24" ht="12.75" customHeight="1" x14ac:dyDescent="0.25">
      <c r="B481" s="227"/>
      <c r="C481" s="160"/>
      <c r="D481" s="160"/>
      <c r="P481" s="264">
        <f t="shared" si="57"/>
        <v>0</v>
      </c>
      <c r="Q481" s="266">
        <f t="shared" si="51"/>
        <v>0</v>
      </c>
      <c r="T481" s="264">
        <f t="shared" si="52"/>
        <v>0</v>
      </c>
      <c r="U481" s="264">
        <f t="shared" si="53"/>
        <v>0</v>
      </c>
      <c r="V481" s="264">
        <f t="shared" si="54"/>
        <v>0</v>
      </c>
      <c r="W481" s="264">
        <f t="shared" si="55"/>
        <v>0</v>
      </c>
      <c r="X481" s="264">
        <f t="shared" si="56"/>
        <v>0</v>
      </c>
    </row>
    <row r="482" spans="1:24" ht="12.75" customHeight="1" x14ac:dyDescent="0.25">
      <c r="B482" s="227"/>
      <c r="C482" s="160"/>
      <c r="D482" s="160"/>
      <c r="P482" s="264">
        <f t="shared" si="57"/>
        <v>0</v>
      </c>
      <c r="Q482" s="266">
        <f t="shared" si="51"/>
        <v>0</v>
      </c>
      <c r="T482" s="264">
        <f t="shared" si="52"/>
        <v>0</v>
      </c>
      <c r="U482" s="264">
        <f t="shared" si="53"/>
        <v>0</v>
      </c>
      <c r="V482" s="264">
        <f t="shared" si="54"/>
        <v>0</v>
      </c>
      <c r="W482" s="264">
        <f t="shared" si="55"/>
        <v>0</v>
      </c>
      <c r="X482" s="264">
        <f t="shared" si="56"/>
        <v>0</v>
      </c>
    </row>
    <row r="483" spans="1:24" ht="12.75" customHeight="1" x14ac:dyDescent="0.25">
      <c r="B483" s="227"/>
      <c r="C483" s="160"/>
      <c r="D483" s="160"/>
      <c r="P483" s="264">
        <f t="shared" si="57"/>
        <v>0</v>
      </c>
      <c r="Q483" s="266">
        <f t="shared" si="51"/>
        <v>0</v>
      </c>
      <c r="T483" s="264">
        <f t="shared" si="52"/>
        <v>0</v>
      </c>
      <c r="U483" s="264">
        <f t="shared" si="53"/>
        <v>0</v>
      </c>
      <c r="V483" s="264">
        <f t="shared" si="54"/>
        <v>0</v>
      </c>
      <c r="W483" s="264">
        <f t="shared" si="55"/>
        <v>0</v>
      </c>
      <c r="X483" s="264">
        <f t="shared" si="56"/>
        <v>0</v>
      </c>
    </row>
    <row r="484" spans="1:24" ht="12.75" customHeight="1" x14ac:dyDescent="0.25">
      <c r="B484" s="227"/>
      <c r="C484" s="160"/>
      <c r="D484" s="160"/>
      <c r="P484" s="264">
        <f t="shared" si="57"/>
        <v>0</v>
      </c>
      <c r="Q484" s="266">
        <f t="shared" si="51"/>
        <v>0</v>
      </c>
      <c r="T484" s="264">
        <f t="shared" si="52"/>
        <v>0</v>
      </c>
      <c r="U484" s="264">
        <f t="shared" si="53"/>
        <v>0</v>
      </c>
      <c r="V484" s="264">
        <f t="shared" si="54"/>
        <v>0</v>
      </c>
      <c r="W484" s="264">
        <f t="shared" si="55"/>
        <v>0</v>
      </c>
      <c r="X484" s="264">
        <f t="shared" si="56"/>
        <v>0</v>
      </c>
    </row>
    <row r="485" spans="1:24" ht="12.75" customHeight="1" x14ac:dyDescent="0.25">
      <c r="A485" s="2" t="s">
        <v>81</v>
      </c>
      <c r="B485" s="227" t="s">
        <v>483</v>
      </c>
      <c r="C485" s="84" t="s">
        <v>221</v>
      </c>
      <c r="D485" s="85">
        <v>6</v>
      </c>
      <c r="E485" s="143">
        <f>H485</f>
        <v>510</v>
      </c>
      <c r="F485" s="144">
        <f>E485*D485</f>
        <v>3060</v>
      </c>
      <c r="H485" s="146">
        <v>510</v>
      </c>
      <c r="J485" s="264">
        <v>205.20127293502233</v>
      </c>
      <c r="K485" s="264">
        <v>30.992009116669092</v>
      </c>
      <c r="L485" s="264">
        <v>501.02246209677423</v>
      </c>
      <c r="M485" s="264">
        <v>33.147175000000004</v>
      </c>
      <c r="N485" s="264">
        <v>184.88709677419354</v>
      </c>
      <c r="O485" s="264">
        <v>955.25</v>
      </c>
      <c r="P485" s="264">
        <f t="shared" si="57"/>
        <v>5731.5</v>
      </c>
      <c r="Q485" s="266">
        <f t="shared" si="51"/>
        <v>-2671.5</v>
      </c>
      <c r="T485" s="264">
        <f t="shared" si="52"/>
        <v>1231.207637610134</v>
      </c>
      <c r="U485" s="264">
        <f t="shared" si="53"/>
        <v>185.95205470001454</v>
      </c>
      <c r="V485" s="264">
        <f t="shared" si="54"/>
        <v>3006.1347725806454</v>
      </c>
      <c r="W485" s="264">
        <f t="shared" si="55"/>
        <v>198.88305000000003</v>
      </c>
      <c r="X485" s="264">
        <f t="shared" si="56"/>
        <v>1109.3225806451612</v>
      </c>
    </row>
    <row r="486" spans="1:24" ht="12.75" customHeight="1" x14ac:dyDescent="0.25">
      <c r="B486" s="227"/>
      <c r="C486" s="160"/>
      <c r="D486" s="160"/>
      <c r="P486" s="264">
        <f t="shared" si="57"/>
        <v>0</v>
      </c>
      <c r="Q486" s="266">
        <f t="shared" si="51"/>
        <v>0</v>
      </c>
      <c r="T486" s="264">
        <f t="shared" si="52"/>
        <v>0</v>
      </c>
      <c r="U486" s="264">
        <f t="shared" si="53"/>
        <v>0</v>
      </c>
      <c r="V486" s="264">
        <f t="shared" si="54"/>
        <v>0</v>
      </c>
      <c r="W486" s="264">
        <f t="shared" si="55"/>
        <v>0</v>
      </c>
      <c r="X486" s="264">
        <f t="shared" si="56"/>
        <v>0</v>
      </c>
    </row>
    <row r="487" spans="1:24" ht="12.75" customHeight="1" x14ac:dyDescent="0.25">
      <c r="B487" s="227"/>
      <c r="C487" s="160"/>
      <c r="D487" s="160"/>
      <c r="P487" s="264">
        <f t="shared" si="57"/>
        <v>0</v>
      </c>
      <c r="Q487" s="266">
        <f t="shared" si="51"/>
        <v>0</v>
      </c>
      <c r="T487" s="264">
        <f t="shared" si="52"/>
        <v>0</v>
      </c>
      <c r="U487" s="264">
        <f t="shared" si="53"/>
        <v>0</v>
      </c>
      <c r="V487" s="264">
        <f t="shared" si="54"/>
        <v>0</v>
      </c>
      <c r="W487" s="264">
        <f t="shared" si="55"/>
        <v>0</v>
      </c>
      <c r="X487" s="264">
        <f t="shared" si="56"/>
        <v>0</v>
      </c>
    </row>
    <row r="488" spans="1:24" ht="12.75" customHeight="1" x14ac:dyDescent="0.25">
      <c r="B488" s="227"/>
      <c r="C488" s="160"/>
      <c r="D488" s="160"/>
      <c r="P488" s="264">
        <f t="shared" si="57"/>
        <v>0</v>
      </c>
      <c r="Q488" s="266">
        <f t="shared" si="51"/>
        <v>0</v>
      </c>
      <c r="T488" s="264">
        <f t="shared" si="52"/>
        <v>0</v>
      </c>
      <c r="U488" s="264">
        <f t="shared" si="53"/>
        <v>0</v>
      </c>
      <c r="V488" s="264">
        <f t="shared" si="54"/>
        <v>0</v>
      </c>
      <c r="W488" s="264">
        <f t="shared" si="55"/>
        <v>0</v>
      </c>
      <c r="X488" s="264">
        <f t="shared" si="56"/>
        <v>0</v>
      </c>
    </row>
    <row r="489" spans="1:24" ht="12.75" customHeight="1" x14ac:dyDescent="0.25">
      <c r="B489" s="227"/>
      <c r="C489" s="160"/>
      <c r="D489" s="160"/>
      <c r="P489" s="264">
        <f t="shared" si="57"/>
        <v>0</v>
      </c>
      <c r="Q489" s="266">
        <f t="shared" si="51"/>
        <v>0</v>
      </c>
      <c r="T489" s="264">
        <f t="shared" si="52"/>
        <v>0</v>
      </c>
      <c r="U489" s="264">
        <f t="shared" si="53"/>
        <v>0</v>
      </c>
      <c r="V489" s="264">
        <f t="shared" si="54"/>
        <v>0</v>
      </c>
      <c r="W489" s="264">
        <f t="shared" si="55"/>
        <v>0</v>
      </c>
      <c r="X489" s="264">
        <f t="shared" si="56"/>
        <v>0</v>
      </c>
    </row>
    <row r="490" spans="1:24" ht="12.75" customHeight="1" x14ac:dyDescent="0.25">
      <c r="A490" s="2" t="s">
        <v>19</v>
      </c>
      <c r="B490" s="227" t="s">
        <v>484</v>
      </c>
      <c r="C490" s="84" t="s">
        <v>221</v>
      </c>
      <c r="D490" s="85">
        <v>3</v>
      </c>
      <c r="E490" s="143">
        <f>H490</f>
        <v>800</v>
      </c>
      <c r="F490" s="144">
        <f>E490*D490</f>
        <v>2400</v>
      </c>
      <c r="H490" s="146">
        <v>800</v>
      </c>
      <c r="J490" s="264">
        <v>261.7790392429273</v>
      </c>
      <c r="K490" s="264">
        <v>39.537076231192316</v>
      </c>
      <c r="L490" s="264">
        <v>639.16357287096787</v>
      </c>
      <c r="M490" s="264">
        <v>42.286461000000003</v>
      </c>
      <c r="N490" s="264">
        <v>235.86387096774195</v>
      </c>
      <c r="O490" s="264">
        <v>1218.6300000000001</v>
      </c>
      <c r="P490" s="264">
        <f t="shared" si="57"/>
        <v>3655.8900000000003</v>
      </c>
      <c r="Q490" s="266">
        <f t="shared" si="51"/>
        <v>-1255.8900000000003</v>
      </c>
      <c r="T490" s="264">
        <f t="shared" si="52"/>
        <v>785.33711772878189</v>
      </c>
      <c r="U490" s="264">
        <f t="shared" si="53"/>
        <v>118.61122869357695</v>
      </c>
      <c r="V490" s="264">
        <f t="shared" si="54"/>
        <v>1917.4907186129035</v>
      </c>
      <c r="W490" s="264">
        <f t="shared" si="55"/>
        <v>126.85938300000001</v>
      </c>
      <c r="X490" s="264">
        <f t="shared" si="56"/>
        <v>707.59161290322584</v>
      </c>
    </row>
    <row r="491" spans="1:24" ht="12.75" customHeight="1" x14ac:dyDescent="0.25">
      <c r="B491" s="227"/>
      <c r="C491" s="160"/>
      <c r="D491" s="160"/>
      <c r="P491" s="264">
        <f t="shared" si="57"/>
        <v>0</v>
      </c>
      <c r="Q491" s="266">
        <f t="shared" si="51"/>
        <v>0</v>
      </c>
      <c r="T491" s="264">
        <f t="shared" si="52"/>
        <v>0</v>
      </c>
      <c r="U491" s="264">
        <f t="shared" si="53"/>
        <v>0</v>
      </c>
      <c r="V491" s="264">
        <f t="shared" si="54"/>
        <v>0</v>
      </c>
      <c r="W491" s="264">
        <f t="shared" si="55"/>
        <v>0</v>
      </c>
      <c r="X491" s="264">
        <f t="shared" si="56"/>
        <v>0</v>
      </c>
    </row>
    <row r="492" spans="1:24" ht="12.75" customHeight="1" x14ac:dyDescent="0.25">
      <c r="B492" s="227"/>
      <c r="C492" s="160"/>
      <c r="D492" s="160"/>
      <c r="P492" s="264">
        <f t="shared" si="57"/>
        <v>0</v>
      </c>
      <c r="Q492" s="266">
        <f t="shared" si="51"/>
        <v>0</v>
      </c>
      <c r="T492" s="264">
        <f t="shared" si="52"/>
        <v>0</v>
      </c>
      <c r="U492" s="264">
        <f t="shared" si="53"/>
        <v>0</v>
      </c>
      <c r="V492" s="264">
        <f t="shared" si="54"/>
        <v>0</v>
      </c>
      <c r="W492" s="264">
        <f t="shared" si="55"/>
        <v>0</v>
      </c>
      <c r="X492" s="264">
        <f t="shared" si="56"/>
        <v>0</v>
      </c>
    </row>
    <row r="493" spans="1:24" ht="12.75" customHeight="1" x14ac:dyDescent="0.25">
      <c r="B493" s="227"/>
      <c r="C493" s="160"/>
      <c r="D493" s="160"/>
      <c r="P493" s="264">
        <f t="shared" si="57"/>
        <v>0</v>
      </c>
      <c r="Q493" s="266">
        <f t="shared" si="51"/>
        <v>0</v>
      </c>
      <c r="T493" s="264">
        <f t="shared" si="52"/>
        <v>0</v>
      </c>
      <c r="U493" s="264">
        <f t="shared" si="53"/>
        <v>0</v>
      </c>
      <c r="V493" s="264">
        <f t="shared" si="54"/>
        <v>0</v>
      </c>
      <c r="W493" s="264">
        <f t="shared" si="55"/>
        <v>0</v>
      </c>
      <c r="X493" s="264">
        <f t="shared" si="56"/>
        <v>0</v>
      </c>
    </row>
    <row r="494" spans="1:24" ht="12.75" customHeight="1" x14ac:dyDescent="0.25">
      <c r="B494" s="227"/>
      <c r="C494" s="160"/>
      <c r="D494" s="160"/>
      <c r="P494" s="264">
        <f t="shared" si="57"/>
        <v>0</v>
      </c>
      <c r="Q494" s="266">
        <f t="shared" si="51"/>
        <v>0</v>
      </c>
      <c r="T494" s="264">
        <f t="shared" si="52"/>
        <v>0</v>
      </c>
      <c r="U494" s="264">
        <f t="shared" si="53"/>
        <v>0</v>
      </c>
      <c r="V494" s="264">
        <f t="shared" si="54"/>
        <v>0</v>
      </c>
      <c r="W494" s="264">
        <f t="shared" si="55"/>
        <v>0</v>
      </c>
      <c r="X494" s="264">
        <f t="shared" si="56"/>
        <v>0</v>
      </c>
    </row>
    <row r="495" spans="1:24" ht="12.75" customHeight="1" x14ac:dyDescent="0.25">
      <c r="B495" s="227"/>
      <c r="C495" s="160"/>
      <c r="D495" s="160"/>
      <c r="P495" s="264">
        <f t="shared" si="57"/>
        <v>0</v>
      </c>
      <c r="Q495" s="266">
        <f t="shared" si="51"/>
        <v>0</v>
      </c>
      <c r="T495" s="264">
        <f t="shared" si="52"/>
        <v>0</v>
      </c>
      <c r="U495" s="264">
        <f t="shared" si="53"/>
        <v>0</v>
      </c>
      <c r="V495" s="264">
        <f t="shared" si="54"/>
        <v>0</v>
      </c>
      <c r="W495" s="264">
        <f t="shared" si="55"/>
        <v>0</v>
      </c>
      <c r="X495" s="264">
        <f t="shared" si="56"/>
        <v>0</v>
      </c>
    </row>
    <row r="496" spans="1:24" ht="12.75" customHeight="1" x14ac:dyDescent="0.25">
      <c r="A496" s="2" t="s">
        <v>225</v>
      </c>
      <c r="B496" s="227" t="s">
        <v>485</v>
      </c>
      <c r="C496" s="84" t="s">
        <v>221</v>
      </c>
      <c r="D496" s="85">
        <v>200</v>
      </c>
      <c r="E496" s="143">
        <f>H496</f>
        <v>100</v>
      </c>
      <c r="F496" s="144">
        <f>E496*D496</f>
        <v>20000</v>
      </c>
      <c r="H496" s="146">
        <v>100</v>
      </c>
      <c r="J496" s="264">
        <v>58.904204188968819</v>
      </c>
      <c r="K496" s="264">
        <v>8.8964342526896942</v>
      </c>
      <c r="L496" s="264">
        <v>143.8213759032258</v>
      </c>
      <c r="M496" s="264">
        <v>9.5150869999999994</v>
      </c>
      <c r="N496" s="264">
        <v>53.072903225806449</v>
      </c>
      <c r="O496" s="264">
        <v>274.20999999999998</v>
      </c>
      <c r="P496" s="264">
        <f t="shared" si="57"/>
        <v>54841.999999999993</v>
      </c>
      <c r="Q496" s="266">
        <f t="shared" si="51"/>
        <v>-34841.999999999993</v>
      </c>
      <c r="T496" s="264">
        <f t="shared" si="52"/>
        <v>11780.840837793763</v>
      </c>
      <c r="U496" s="264">
        <f t="shared" si="53"/>
        <v>1779.2868505379388</v>
      </c>
      <c r="V496" s="264">
        <f t="shared" si="54"/>
        <v>28764.27518064516</v>
      </c>
      <c r="W496" s="264">
        <f t="shared" si="55"/>
        <v>1903.0174</v>
      </c>
      <c r="X496" s="264">
        <f t="shared" si="56"/>
        <v>10614.58064516129</v>
      </c>
    </row>
    <row r="497" spans="1:24" ht="12.75" customHeight="1" x14ac:dyDescent="0.25">
      <c r="B497" s="227"/>
      <c r="C497" s="160"/>
      <c r="D497" s="160"/>
      <c r="P497" s="264">
        <f t="shared" si="57"/>
        <v>0</v>
      </c>
      <c r="Q497" s="266">
        <f t="shared" si="51"/>
        <v>0</v>
      </c>
      <c r="T497" s="264">
        <f t="shared" si="52"/>
        <v>0</v>
      </c>
      <c r="U497" s="264">
        <f t="shared" si="53"/>
        <v>0</v>
      </c>
      <c r="V497" s="264">
        <f t="shared" si="54"/>
        <v>0</v>
      </c>
      <c r="W497" s="264">
        <f t="shared" si="55"/>
        <v>0</v>
      </c>
      <c r="X497" s="264">
        <f t="shared" si="56"/>
        <v>0</v>
      </c>
    </row>
    <row r="498" spans="1:24" ht="12.75" customHeight="1" x14ac:dyDescent="0.25">
      <c r="B498" s="227"/>
      <c r="C498" s="160"/>
      <c r="D498" s="160"/>
      <c r="P498" s="264">
        <f t="shared" si="57"/>
        <v>0</v>
      </c>
      <c r="Q498" s="266">
        <f t="shared" si="51"/>
        <v>0</v>
      </c>
      <c r="T498" s="264">
        <f t="shared" si="52"/>
        <v>0</v>
      </c>
      <c r="U498" s="264">
        <f t="shared" si="53"/>
        <v>0</v>
      </c>
      <c r="V498" s="264">
        <f t="shared" si="54"/>
        <v>0</v>
      </c>
      <c r="W498" s="264">
        <f t="shared" si="55"/>
        <v>0</v>
      </c>
      <c r="X498" s="264">
        <f t="shared" si="56"/>
        <v>0</v>
      </c>
    </row>
    <row r="499" spans="1:24" ht="12.75" customHeight="1" x14ac:dyDescent="0.25">
      <c r="B499" s="227"/>
      <c r="C499" s="160"/>
      <c r="D499" s="160"/>
      <c r="P499" s="264">
        <f t="shared" si="57"/>
        <v>0</v>
      </c>
      <c r="Q499" s="266">
        <f t="shared" si="51"/>
        <v>0</v>
      </c>
      <c r="T499" s="264">
        <f t="shared" si="52"/>
        <v>0</v>
      </c>
      <c r="U499" s="264">
        <f t="shared" si="53"/>
        <v>0</v>
      </c>
      <c r="V499" s="264">
        <f t="shared" si="54"/>
        <v>0</v>
      </c>
      <c r="W499" s="264">
        <f t="shared" si="55"/>
        <v>0</v>
      </c>
      <c r="X499" s="264">
        <f t="shared" si="56"/>
        <v>0</v>
      </c>
    </row>
    <row r="500" spans="1:24" ht="12.75" customHeight="1" x14ac:dyDescent="0.25">
      <c r="A500" s="2" t="s">
        <v>82</v>
      </c>
      <c r="B500" s="227" t="s">
        <v>486</v>
      </c>
      <c r="C500" s="84" t="s">
        <v>221</v>
      </c>
      <c r="D500" s="85">
        <v>6</v>
      </c>
      <c r="E500" s="143">
        <f>H500</f>
        <v>495</v>
      </c>
      <c r="F500" s="144">
        <f>E500*D500</f>
        <v>2970</v>
      </c>
      <c r="H500" s="146">
        <v>495</v>
      </c>
      <c r="J500" s="264">
        <v>119.23477472422243</v>
      </c>
      <c r="K500" s="264">
        <v>18.008295818161052</v>
      </c>
      <c r="L500" s="264">
        <v>291.12538896774191</v>
      </c>
      <c r="M500" s="264">
        <v>19.260581999999999</v>
      </c>
      <c r="N500" s="264">
        <v>107.43096774193548</v>
      </c>
      <c r="O500" s="264">
        <v>555.05999999999995</v>
      </c>
      <c r="P500" s="264">
        <f t="shared" si="57"/>
        <v>3330.3599999999997</v>
      </c>
      <c r="Q500" s="266">
        <f t="shared" si="51"/>
        <v>-360.35999999999967</v>
      </c>
      <c r="T500" s="264">
        <f t="shared" si="52"/>
        <v>715.40864834533454</v>
      </c>
      <c r="U500" s="264">
        <f t="shared" si="53"/>
        <v>108.04977490896631</v>
      </c>
      <c r="V500" s="264">
        <f t="shared" si="54"/>
        <v>1746.7523338064516</v>
      </c>
      <c r="W500" s="264">
        <f t="shared" si="55"/>
        <v>115.563492</v>
      </c>
      <c r="X500" s="264">
        <f t="shared" si="56"/>
        <v>644.58580645161283</v>
      </c>
    </row>
    <row r="501" spans="1:24" ht="12.75" customHeight="1" x14ac:dyDescent="0.25">
      <c r="B501" s="227"/>
      <c r="C501" s="160"/>
      <c r="D501" s="160"/>
      <c r="P501" s="264">
        <f t="shared" si="57"/>
        <v>0</v>
      </c>
      <c r="Q501" s="266">
        <f t="shared" si="51"/>
        <v>0</v>
      </c>
      <c r="T501" s="264">
        <f t="shared" si="52"/>
        <v>0</v>
      </c>
      <c r="U501" s="264">
        <f t="shared" si="53"/>
        <v>0</v>
      </c>
      <c r="V501" s="264">
        <f t="shared" si="54"/>
        <v>0</v>
      </c>
      <c r="W501" s="264">
        <f t="shared" si="55"/>
        <v>0</v>
      </c>
      <c r="X501" s="264">
        <f t="shared" si="56"/>
        <v>0</v>
      </c>
    </row>
    <row r="502" spans="1:24" ht="12.75" customHeight="1" x14ac:dyDescent="0.25">
      <c r="B502" s="227"/>
      <c r="C502" s="160"/>
      <c r="D502" s="160"/>
      <c r="P502" s="264">
        <f t="shared" si="57"/>
        <v>0</v>
      </c>
      <c r="Q502" s="266">
        <f t="shared" si="51"/>
        <v>0</v>
      </c>
      <c r="T502" s="264">
        <f t="shared" si="52"/>
        <v>0</v>
      </c>
      <c r="U502" s="264">
        <f t="shared" si="53"/>
        <v>0</v>
      </c>
      <c r="V502" s="264">
        <f t="shared" si="54"/>
        <v>0</v>
      </c>
      <c r="W502" s="264">
        <f t="shared" si="55"/>
        <v>0</v>
      </c>
      <c r="X502" s="264">
        <f t="shared" si="56"/>
        <v>0</v>
      </c>
    </row>
    <row r="503" spans="1:24" ht="12.75" customHeight="1" x14ac:dyDescent="0.25">
      <c r="B503" s="227"/>
      <c r="C503" s="160"/>
      <c r="D503" s="160"/>
      <c r="P503" s="264">
        <f t="shared" si="57"/>
        <v>0</v>
      </c>
      <c r="Q503" s="266">
        <f t="shared" si="51"/>
        <v>0</v>
      </c>
      <c r="T503" s="264">
        <f t="shared" si="52"/>
        <v>0</v>
      </c>
      <c r="U503" s="264">
        <f t="shared" si="53"/>
        <v>0</v>
      </c>
      <c r="V503" s="264">
        <f t="shared" si="54"/>
        <v>0</v>
      </c>
      <c r="W503" s="264">
        <f t="shared" si="55"/>
        <v>0</v>
      </c>
      <c r="X503" s="264">
        <f t="shared" si="56"/>
        <v>0</v>
      </c>
    </row>
    <row r="504" spans="1:24" ht="12.75" customHeight="1" x14ac:dyDescent="0.25">
      <c r="B504" s="227"/>
      <c r="C504" s="160"/>
      <c r="D504" s="160"/>
      <c r="P504" s="264">
        <f t="shared" si="57"/>
        <v>0</v>
      </c>
      <c r="Q504" s="266">
        <f t="shared" si="51"/>
        <v>0</v>
      </c>
      <c r="T504" s="264">
        <f t="shared" si="52"/>
        <v>0</v>
      </c>
      <c r="U504" s="264">
        <f t="shared" si="53"/>
        <v>0</v>
      </c>
      <c r="V504" s="264">
        <f t="shared" si="54"/>
        <v>0</v>
      </c>
      <c r="W504" s="264">
        <f t="shared" si="55"/>
        <v>0</v>
      </c>
      <c r="X504" s="264">
        <f t="shared" si="56"/>
        <v>0</v>
      </c>
    </row>
    <row r="505" spans="1:24" ht="12.75" customHeight="1" x14ac:dyDescent="0.25">
      <c r="A505" s="2" t="s">
        <v>170</v>
      </c>
      <c r="B505" s="227" t="s">
        <v>487</v>
      </c>
      <c r="C505" s="84" t="s">
        <v>221</v>
      </c>
      <c r="D505" s="85">
        <v>13.4</v>
      </c>
      <c r="E505" s="143">
        <f>H505</f>
        <v>670</v>
      </c>
      <c r="F505" s="144">
        <f>E505*D505</f>
        <v>8978</v>
      </c>
      <c r="H505" s="146">
        <v>670</v>
      </c>
      <c r="J505" s="264">
        <v>134.07414026659495</v>
      </c>
      <c r="K505" s="264">
        <v>20.249518524028105</v>
      </c>
      <c r="L505" s="264">
        <v>327.35740329032262</v>
      </c>
      <c r="M505" s="264">
        <v>21.657658000000001</v>
      </c>
      <c r="N505" s="264">
        <v>120.80129032258064</v>
      </c>
      <c r="O505" s="264">
        <v>624.14</v>
      </c>
      <c r="P505" s="264">
        <f t="shared" si="57"/>
        <v>8363.4760000000006</v>
      </c>
      <c r="Q505" s="266">
        <f t="shared" si="51"/>
        <v>614.52399999999943</v>
      </c>
      <c r="T505" s="264">
        <f t="shared" si="52"/>
        <v>1796.5934795723724</v>
      </c>
      <c r="U505" s="264">
        <f t="shared" si="53"/>
        <v>271.34354822197662</v>
      </c>
      <c r="V505" s="264">
        <f t="shared" si="54"/>
        <v>4386.5892040903236</v>
      </c>
      <c r="W505" s="264">
        <f t="shared" si="55"/>
        <v>290.21261720000001</v>
      </c>
      <c r="X505" s="264">
        <f t="shared" si="56"/>
        <v>1618.7372903225807</v>
      </c>
    </row>
    <row r="506" spans="1:24" ht="12.75" customHeight="1" x14ac:dyDescent="0.25">
      <c r="B506" s="227"/>
      <c r="C506" s="160"/>
      <c r="D506" s="160"/>
      <c r="P506" s="264">
        <f t="shared" si="57"/>
        <v>0</v>
      </c>
      <c r="Q506" s="266">
        <f t="shared" si="51"/>
        <v>0</v>
      </c>
      <c r="T506" s="264">
        <f t="shared" si="52"/>
        <v>0</v>
      </c>
      <c r="U506" s="264">
        <f t="shared" si="53"/>
        <v>0</v>
      </c>
      <c r="V506" s="264">
        <f t="shared" si="54"/>
        <v>0</v>
      </c>
      <c r="W506" s="264">
        <f t="shared" si="55"/>
        <v>0</v>
      </c>
      <c r="X506" s="264">
        <f t="shared" si="56"/>
        <v>0</v>
      </c>
    </row>
    <row r="507" spans="1:24" ht="12.75" customHeight="1" x14ac:dyDescent="0.25">
      <c r="B507" s="227"/>
      <c r="C507" s="160"/>
      <c r="D507" s="160"/>
      <c r="P507" s="264">
        <f t="shared" si="57"/>
        <v>0</v>
      </c>
      <c r="Q507" s="266">
        <f t="shared" si="51"/>
        <v>0</v>
      </c>
      <c r="T507" s="264">
        <f t="shared" si="52"/>
        <v>0</v>
      </c>
      <c r="U507" s="264">
        <f t="shared" si="53"/>
        <v>0</v>
      </c>
      <c r="V507" s="264">
        <f t="shared" si="54"/>
        <v>0</v>
      </c>
      <c r="W507" s="264">
        <f t="shared" si="55"/>
        <v>0</v>
      </c>
      <c r="X507" s="264">
        <f t="shared" si="56"/>
        <v>0</v>
      </c>
    </row>
    <row r="508" spans="1:24" ht="12.75" customHeight="1" x14ac:dyDescent="0.25">
      <c r="B508" s="227"/>
      <c r="C508" s="160"/>
      <c r="D508" s="160"/>
      <c r="P508" s="264">
        <f t="shared" si="57"/>
        <v>0</v>
      </c>
      <c r="Q508" s="266">
        <f t="shared" si="51"/>
        <v>0</v>
      </c>
      <c r="T508" s="264">
        <f t="shared" si="52"/>
        <v>0</v>
      </c>
      <c r="U508" s="264">
        <f t="shared" si="53"/>
        <v>0</v>
      </c>
      <c r="V508" s="264">
        <f t="shared" si="54"/>
        <v>0</v>
      </c>
      <c r="W508" s="264">
        <f t="shared" si="55"/>
        <v>0</v>
      </c>
      <c r="X508" s="264">
        <f t="shared" si="56"/>
        <v>0</v>
      </c>
    </row>
    <row r="509" spans="1:24" ht="12.75" customHeight="1" x14ac:dyDescent="0.25">
      <c r="B509" s="227"/>
      <c r="C509" s="160"/>
      <c r="D509" s="160"/>
      <c r="P509" s="264">
        <f t="shared" si="57"/>
        <v>0</v>
      </c>
      <c r="Q509" s="266">
        <f t="shared" si="51"/>
        <v>0</v>
      </c>
      <c r="T509" s="264">
        <f t="shared" si="52"/>
        <v>0</v>
      </c>
      <c r="U509" s="264">
        <f t="shared" si="53"/>
        <v>0</v>
      </c>
      <c r="V509" s="264">
        <f t="shared" si="54"/>
        <v>0</v>
      </c>
      <c r="W509" s="264">
        <f t="shared" si="55"/>
        <v>0</v>
      </c>
      <c r="X509" s="264">
        <f t="shared" si="56"/>
        <v>0</v>
      </c>
    </row>
    <row r="510" spans="1:24" ht="12.75" customHeight="1" x14ac:dyDescent="0.25">
      <c r="A510" s="2" t="s">
        <v>238</v>
      </c>
      <c r="B510" s="227" t="s">
        <v>488</v>
      </c>
      <c r="C510" s="84" t="s">
        <v>221</v>
      </c>
      <c r="D510" s="85">
        <v>685</v>
      </c>
      <c r="E510" s="143">
        <f>H510</f>
        <v>310</v>
      </c>
      <c r="F510" s="144">
        <f>E510*D510</f>
        <v>212350</v>
      </c>
      <c r="H510" s="146">
        <v>310</v>
      </c>
      <c r="J510" s="264">
        <v>102.20645239440384</v>
      </c>
      <c r="K510" s="264">
        <v>15.436470052467927</v>
      </c>
      <c r="L510" s="264">
        <v>249.54878538709681</v>
      </c>
      <c r="M510" s="264">
        <v>16.509913000000001</v>
      </c>
      <c r="N510" s="264">
        <v>92.088387096774198</v>
      </c>
      <c r="O510" s="264">
        <v>475.79</v>
      </c>
      <c r="P510" s="264">
        <f t="shared" si="57"/>
        <v>325916.15000000002</v>
      </c>
      <c r="Q510" s="266">
        <f t="shared" si="51"/>
        <v>-113566.15000000002</v>
      </c>
      <c r="T510" s="264">
        <f t="shared" si="52"/>
        <v>70011.419890166624</v>
      </c>
      <c r="U510" s="264">
        <f t="shared" si="53"/>
        <v>10573.981985940531</v>
      </c>
      <c r="V510" s="264">
        <f t="shared" si="54"/>
        <v>170940.91799016131</v>
      </c>
      <c r="W510" s="264">
        <f t="shared" si="55"/>
        <v>11309.290405000002</v>
      </c>
      <c r="X510" s="264">
        <f t="shared" si="56"/>
        <v>63080.545161290327</v>
      </c>
    </row>
    <row r="511" spans="1:24" ht="12.75" customHeight="1" x14ac:dyDescent="0.25">
      <c r="B511" s="227"/>
      <c r="C511" s="160"/>
      <c r="P511" s="264">
        <f t="shared" si="57"/>
        <v>0</v>
      </c>
      <c r="Q511" s="266">
        <f t="shared" si="51"/>
        <v>0</v>
      </c>
      <c r="T511" s="264">
        <f t="shared" si="52"/>
        <v>0</v>
      </c>
      <c r="U511" s="264">
        <f t="shared" si="53"/>
        <v>0</v>
      </c>
      <c r="V511" s="264">
        <f t="shared" si="54"/>
        <v>0</v>
      </c>
      <c r="W511" s="264">
        <f t="shared" si="55"/>
        <v>0</v>
      </c>
      <c r="X511" s="264">
        <f t="shared" si="56"/>
        <v>0</v>
      </c>
    </row>
    <row r="512" spans="1:24" ht="12.75" customHeight="1" x14ac:dyDescent="0.25">
      <c r="B512" s="227"/>
      <c r="C512" s="160"/>
      <c r="P512" s="264">
        <f t="shared" si="57"/>
        <v>0</v>
      </c>
      <c r="Q512" s="266">
        <f t="shared" si="51"/>
        <v>0</v>
      </c>
      <c r="T512" s="264">
        <f t="shared" si="52"/>
        <v>0</v>
      </c>
      <c r="U512" s="264">
        <f t="shared" si="53"/>
        <v>0</v>
      </c>
      <c r="V512" s="264">
        <f t="shared" si="54"/>
        <v>0</v>
      </c>
      <c r="W512" s="264">
        <f t="shared" si="55"/>
        <v>0</v>
      </c>
      <c r="X512" s="264">
        <f t="shared" si="56"/>
        <v>0</v>
      </c>
    </row>
    <row r="513" spans="1:24" ht="12.75" customHeight="1" x14ac:dyDescent="0.25">
      <c r="B513" s="227"/>
      <c r="C513" s="160"/>
      <c r="P513" s="264">
        <f t="shared" si="57"/>
        <v>0</v>
      </c>
      <c r="Q513" s="266">
        <f t="shared" si="51"/>
        <v>0</v>
      </c>
      <c r="T513" s="264">
        <f t="shared" si="52"/>
        <v>0</v>
      </c>
      <c r="U513" s="264">
        <f t="shared" si="53"/>
        <v>0</v>
      </c>
      <c r="V513" s="264">
        <f t="shared" si="54"/>
        <v>0</v>
      </c>
      <c r="W513" s="264">
        <f t="shared" si="55"/>
        <v>0</v>
      </c>
      <c r="X513" s="264">
        <f t="shared" si="56"/>
        <v>0</v>
      </c>
    </row>
    <row r="514" spans="1:24" ht="12.75" customHeight="1" x14ac:dyDescent="0.25">
      <c r="B514" s="227"/>
      <c r="C514" s="160"/>
      <c r="P514" s="264">
        <f t="shared" si="57"/>
        <v>0</v>
      </c>
      <c r="Q514" s="266">
        <f t="shared" si="51"/>
        <v>0</v>
      </c>
      <c r="T514" s="264">
        <f t="shared" si="52"/>
        <v>0</v>
      </c>
      <c r="U514" s="264">
        <f t="shared" si="53"/>
        <v>0</v>
      </c>
      <c r="V514" s="264">
        <f t="shared" si="54"/>
        <v>0</v>
      </c>
      <c r="W514" s="264">
        <f t="shared" si="55"/>
        <v>0</v>
      </c>
      <c r="X514" s="264">
        <f t="shared" si="56"/>
        <v>0</v>
      </c>
    </row>
    <row r="515" spans="1:24" ht="12.75" customHeight="1" x14ac:dyDescent="0.25">
      <c r="B515" s="227"/>
      <c r="C515" s="160"/>
      <c r="P515" s="264">
        <f t="shared" si="57"/>
        <v>0</v>
      </c>
      <c r="Q515" s="266">
        <f t="shared" si="51"/>
        <v>0</v>
      </c>
      <c r="T515" s="264">
        <f t="shared" si="52"/>
        <v>0</v>
      </c>
      <c r="U515" s="264">
        <f t="shared" si="53"/>
        <v>0</v>
      </c>
      <c r="V515" s="264">
        <f t="shared" si="54"/>
        <v>0</v>
      </c>
      <c r="W515" s="264">
        <f t="shared" si="55"/>
        <v>0</v>
      </c>
      <c r="X515" s="264">
        <f t="shared" si="56"/>
        <v>0</v>
      </c>
    </row>
    <row r="516" spans="1:24" ht="12.75" customHeight="1" x14ac:dyDescent="0.25">
      <c r="A516" s="2" t="s">
        <v>35</v>
      </c>
      <c r="B516" s="227" t="s">
        <v>489</v>
      </c>
      <c r="C516" s="84" t="s">
        <v>130</v>
      </c>
      <c r="D516" s="85">
        <v>85</v>
      </c>
      <c r="E516" s="143">
        <f>H516</f>
        <v>434</v>
      </c>
      <c r="F516" s="144">
        <f>E516*D516</f>
        <v>36890</v>
      </c>
      <c r="H516" s="146">
        <v>434</v>
      </c>
      <c r="J516" s="264">
        <v>119.98662445494483</v>
      </c>
      <c r="K516" s="264">
        <v>18.121849371585121</v>
      </c>
      <c r="L516" s="264">
        <v>292.96111638709675</v>
      </c>
      <c r="M516" s="264">
        <v>19.382031999999999</v>
      </c>
      <c r="N516" s="264">
        <v>108.10838709677418</v>
      </c>
      <c r="O516" s="264">
        <v>558.55999999999995</v>
      </c>
      <c r="P516" s="264">
        <f t="shared" si="57"/>
        <v>47477.599999999999</v>
      </c>
      <c r="Q516" s="266">
        <f t="shared" si="51"/>
        <v>-10587.599999999999</v>
      </c>
      <c r="T516" s="264">
        <f t="shared" si="52"/>
        <v>10198.863078670311</v>
      </c>
      <c r="U516" s="264">
        <f t="shared" si="53"/>
        <v>1540.3571965847352</v>
      </c>
      <c r="V516" s="264">
        <f t="shared" si="54"/>
        <v>24901.694892903222</v>
      </c>
      <c r="W516" s="264">
        <f t="shared" si="55"/>
        <v>1647.47272</v>
      </c>
      <c r="X516" s="264">
        <f t="shared" si="56"/>
        <v>9189.2129032258053</v>
      </c>
    </row>
    <row r="517" spans="1:24" ht="12.75" customHeight="1" x14ac:dyDescent="0.25">
      <c r="B517" s="227"/>
      <c r="C517" s="160"/>
      <c r="P517" s="264">
        <f t="shared" si="57"/>
        <v>0</v>
      </c>
      <c r="Q517" s="266">
        <f t="shared" si="51"/>
        <v>0</v>
      </c>
      <c r="T517" s="264">
        <f t="shared" si="52"/>
        <v>0</v>
      </c>
      <c r="U517" s="264">
        <f t="shared" si="53"/>
        <v>0</v>
      </c>
      <c r="V517" s="264">
        <f t="shared" si="54"/>
        <v>0</v>
      </c>
      <c r="W517" s="264">
        <f t="shared" si="55"/>
        <v>0</v>
      </c>
      <c r="X517" s="264">
        <f t="shared" si="56"/>
        <v>0</v>
      </c>
    </row>
    <row r="518" spans="1:24" ht="12.75" customHeight="1" x14ac:dyDescent="0.25">
      <c r="B518" s="227"/>
      <c r="P518" s="264">
        <f t="shared" si="57"/>
        <v>0</v>
      </c>
      <c r="Q518" s="266">
        <f t="shared" si="51"/>
        <v>0</v>
      </c>
      <c r="T518" s="264">
        <f t="shared" si="52"/>
        <v>0</v>
      </c>
      <c r="U518" s="264">
        <f t="shared" si="53"/>
        <v>0</v>
      </c>
      <c r="V518" s="264">
        <f t="shared" si="54"/>
        <v>0</v>
      </c>
      <c r="W518" s="264">
        <f t="shared" si="55"/>
        <v>0</v>
      </c>
      <c r="X518" s="264">
        <f t="shared" si="56"/>
        <v>0</v>
      </c>
    </row>
    <row r="519" spans="1:24" ht="12.75" customHeight="1" x14ac:dyDescent="0.25">
      <c r="B519" s="227"/>
      <c r="P519" s="264">
        <f t="shared" si="57"/>
        <v>0</v>
      </c>
      <c r="Q519" s="266">
        <f t="shared" si="51"/>
        <v>0</v>
      </c>
      <c r="T519" s="264">
        <f t="shared" si="52"/>
        <v>0</v>
      </c>
      <c r="U519" s="264">
        <f t="shared" si="53"/>
        <v>0</v>
      </c>
      <c r="V519" s="264">
        <f t="shared" si="54"/>
        <v>0</v>
      </c>
      <c r="W519" s="264">
        <f t="shared" si="55"/>
        <v>0</v>
      </c>
      <c r="X519" s="264">
        <f t="shared" si="56"/>
        <v>0</v>
      </c>
    </row>
    <row r="520" spans="1:24" ht="12.75" customHeight="1" thickBot="1" x14ac:dyDescent="0.3">
      <c r="B520" s="227"/>
      <c r="P520" s="264">
        <f t="shared" si="57"/>
        <v>0</v>
      </c>
      <c r="Q520" s="266">
        <f t="shared" si="51"/>
        <v>0</v>
      </c>
      <c r="T520" s="264">
        <f t="shared" si="52"/>
        <v>0</v>
      </c>
      <c r="U520" s="264">
        <f t="shared" si="53"/>
        <v>0</v>
      </c>
      <c r="V520" s="264">
        <f t="shared" si="54"/>
        <v>0</v>
      </c>
      <c r="W520" s="264">
        <f t="shared" si="55"/>
        <v>0</v>
      </c>
      <c r="X520" s="264">
        <f t="shared" si="56"/>
        <v>0</v>
      </c>
    </row>
    <row r="521" spans="1:24" ht="12.75" customHeight="1" thickBot="1" x14ac:dyDescent="0.3">
      <c r="A521" s="10" t="s">
        <v>209</v>
      </c>
      <c r="B521" s="11" t="s">
        <v>490</v>
      </c>
      <c r="C521" s="12"/>
      <c r="D521" s="13"/>
      <c r="E521" s="172"/>
      <c r="F521" s="168">
        <f>F516+F510+F505+F500+F496+F490+F485+F480+F475</f>
        <v>861523</v>
      </c>
      <c r="P521" s="264">
        <f t="shared" si="57"/>
        <v>0</v>
      </c>
      <c r="T521" s="264">
        <f t="shared" si="52"/>
        <v>0</v>
      </c>
      <c r="U521" s="264">
        <f t="shared" si="53"/>
        <v>0</v>
      </c>
      <c r="V521" s="264">
        <f t="shared" si="54"/>
        <v>0</v>
      </c>
      <c r="W521" s="264">
        <f t="shared" si="55"/>
        <v>0</v>
      </c>
      <c r="X521" s="264">
        <f t="shared" si="56"/>
        <v>0</v>
      </c>
    </row>
    <row r="522" spans="1:24" ht="12.75" customHeight="1" thickBot="1" x14ac:dyDescent="0.3">
      <c r="A522" s="27"/>
      <c r="B522" s="28"/>
      <c r="C522" s="29"/>
      <c r="D522" s="30"/>
      <c r="E522" s="153"/>
      <c r="F522" s="154"/>
      <c r="P522" s="264">
        <f t="shared" si="57"/>
        <v>0</v>
      </c>
      <c r="Q522" s="266">
        <f t="shared" si="51"/>
        <v>0</v>
      </c>
      <c r="T522" s="264">
        <f t="shared" si="52"/>
        <v>0</v>
      </c>
      <c r="U522" s="264">
        <f t="shared" si="53"/>
        <v>0</v>
      </c>
      <c r="V522" s="264">
        <f t="shared" si="54"/>
        <v>0</v>
      </c>
      <c r="W522" s="264">
        <f t="shared" si="55"/>
        <v>0</v>
      </c>
      <c r="X522" s="264">
        <f t="shared" si="56"/>
        <v>0</v>
      </c>
    </row>
    <row r="523" spans="1:24" ht="14.5" thickBot="1" x14ac:dyDescent="0.3">
      <c r="A523" s="221" t="s">
        <v>295</v>
      </c>
      <c r="B523" s="222"/>
      <c r="C523" s="222"/>
      <c r="D523" s="222"/>
      <c r="E523" s="222"/>
      <c r="F523" s="223"/>
      <c r="P523" s="264">
        <f t="shared" si="57"/>
        <v>0</v>
      </c>
      <c r="Q523" s="266">
        <f t="shared" ref="Q523:Q586" si="58">F523-P523</f>
        <v>0</v>
      </c>
      <c r="T523" s="264">
        <f t="shared" ref="T523:T586" si="59">J523*$D523</f>
        <v>0</v>
      </c>
      <c r="U523" s="264">
        <f t="shared" ref="U523:U586" si="60">K523*$D523</f>
        <v>0</v>
      </c>
      <c r="V523" s="264">
        <f t="shared" ref="V523:V586" si="61">L523*$D523</f>
        <v>0</v>
      </c>
      <c r="W523" s="264">
        <f t="shared" ref="W523:W586" si="62">M523*$D523</f>
        <v>0</v>
      </c>
      <c r="X523" s="264">
        <f t="shared" ref="X523:X586" si="63">N523*$D523</f>
        <v>0</v>
      </c>
    </row>
    <row r="524" spans="1:24" ht="12.75" customHeight="1" x14ac:dyDescent="0.25">
      <c r="A524" s="5"/>
      <c r="B524" s="4"/>
      <c r="C524" s="6"/>
      <c r="D524" s="7"/>
      <c r="P524" s="264">
        <f t="shared" si="57"/>
        <v>0</v>
      </c>
      <c r="Q524" s="266">
        <f t="shared" si="58"/>
        <v>0</v>
      </c>
      <c r="T524" s="264">
        <f t="shared" si="59"/>
        <v>0</v>
      </c>
      <c r="U524" s="264">
        <f t="shared" si="60"/>
        <v>0</v>
      </c>
      <c r="V524" s="264">
        <f t="shared" si="61"/>
        <v>0</v>
      </c>
      <c r="W524" s="264">
        <f t="shared" si="62"/>
        <v>0</v>
      </c>
      <c r="X524" s="264">
        <f t="shared" si="63"/>
        <v>0</v>
      </c>
    </row>
    <row r="525" spans="1:24" ht="12.75" customHeight="1" x14ac:dyDescent="0.25">
      <c r="A525" s="2" t="s">
        <v>2</v>
      </c>
      <c r="B525" s="227" t="s">
        <v>491</v>
      </c>
      <c r="C525" s="84" t="s">
        <v>130</v>
      </c>
      <c r="D525" s="1">
        <v>1705</v>
      </c>
      <c r="E525" s="143">
        <f>H525</f>
        <v>242</v>
      </c>
      <c r="F525" s="144">
        <f>E525*D525</f>
        <v>412610</v>
      </c>
      <c r="H525" s="146">
        <v>242</v>
      </c>
      <c r="J525" s="264">
        <v>51.985038524234916</v>
      </c>
      <c r="K525" s="264">
        <v>7.8514171224641931</v>
      </c>
      <c r="L525" s="264">
        <v>126.92743870967743</v>
      </c>
      <c r="M525" s="264">
        <v>8.3974000000000011</v>
      </c>
      <c r="N525" s="264">
        <v>46.838709677419352</v>
      </c>
      <c r="O525" s="264">
        <v>242</v>
      </c>
      <c r="P525" s="264">
        <f t="shared" ref="P525:P588" si="64">O525*D525</f>
        <v>412610</v>
      </c>
      <c r="Q525" s="266">
        <f t="shared" si="58"/>
        <v>0</v>
      </c>
      <c r="T525" s="264">
        <f t="shared" si="59"/>
        <v>88634.490683820535</v>
      </c>
      <c r="U525" s="264">
        <f t="shared" si="60"/>
        <v>13386.666193801449</v>
      </c>
      <c r="V525" s="264">
        <f t="shared" si="61"/>
        <v>216411.28300000002</v>
      </c>
      <c r="W525" s="264">
        <f t="shared" si="62"/>
        <v>14317.567000000003</v>
      </c>
      <c r="X525" s="264">
        <f t="shared" si="63"/>
        <v>79860</v>
      </c>
    </row>
    <row r="526" spans="1:24" ht="12.75" customHeight="1" x14ac:dyDescent="0.25">
      <c r="B526" s="227"/>
      <c r="C526" s="160"/>
      <c r="P526" s="264">
        <f t="shared" si="64"/>
        <v>0</v>
      </c>
      <c r="Q526" s="266">
        <f t="shared" si="58"/>
        <v>0</v>
      </c>
      <c r="T526" s="264">
        <f t="shared" si="59"/>
        <v>0</v>
      </c>
      <c r="U526" s="264">
        <f t="shared" si="60"/>
        <v>0</v>
      </c>
      <c r="V526" s="264">
        <f t="shared" si="61"/>
        <v>0</v>
      </c>
      <c r="W526" s="264">
        <f t="shared" si="62"/>
        <v>0</v>
      </c>
      <c r="X526" s="264">
        <f t="shared" si="63"/>
        <v>0</v>
      </c>
    </row>
    <row r="527" spans="1:24" ht="12.75" customHeight="1" x14ac:dyDescent="0.25">
      <c r="B527" s="227"/>
      <c r="C527" s="160"/>
      <c r="P527" s="264">
        <f t="shared" si="64"/>
        <v>0</v>
      </c>
      <c r="Q527" s="266">
        <f t="shared" si="58"/>
        <v>0</v>
      </c>
      <c r="T527" s="264">
        <f t="shared" si="59"/>
        <v>0</v>
      </c>
      <c r="U527" s="264">
        <f t="shared" si="60"/>
        <v>0</v>
      </c>
      <c r="V527" s="264">
        <f t="shared" si="61"/>
        <v>0</v>
      </c>
      <c r="W527" s="264">
        <f t="shared" si="62"/>
        <v>0</v>
      </c>
      <c r="X527" s="264">
        <f t="shared" si="63"/>
        <v>0</v>
      </c>
    </row>
    <row r="528" spans="1:24" ht="12.75" customHeight="1" x14ac:dyDescent="0.25">
      <c r="B528" s="227"/>
      <c r="C528" s="160"/>
      <c r="P528" s="264">
        <f t="shared" si="64"/>
        <v>0</v>
      </c>
      <c r="Q528" s="266">
        <f t="shared" si="58"/>
        <v>0</v>
      </c>
      <c r="T528" s="264">
        <f t="shared" si="59"/>
        <v>0</v>
      </c>
      <c r="U528" s="264">
        <f t="shared" si="60"/>
        <v>0</v>
      </c>
      <c r="V528" s="264">
        <f t="shared" si="61"/>
        <v>0</v>
      </c>
      <c r="W528" s="264">
        <f t="shared" si="62"/>
        <v>0</v>
      </c>
      <c r="X528" s="264">
        <f t="shared" si="63"/>
        <v>0</v>
      </c>
    </row>
    <row r="529" spans="1:24" ht="12.75" customHeight="1" x14ac:dyDescent="0.25">
      <c r="A529" s="2" t="s">
        <v>132</v>
      </c>
      <c r="B529" s="227" t="s">
        <v>492</v>
      </c>
      <c r="C529" s="84" t="s">
        <v>221</v>
      </c>
      <c r="D529" s="1">
        <v>250</v>
      </c>
      <c r="E529" s="143">
        <f>H529</f>
        <v>109</v>
      </c>
      <c r="F529" s="144">
        <f>E529*D529</f>
        <v>27250</v>
      </c>
      <c r="H529" s="146">
        <v>109</v>
      </c>
      <c r="J529" s="264">
        <v>23.414748756783496</v>
      </c>
      <c r="K529" s="264">
        <v>3.5363820923495743</v>
      </c>
      <c r="L529" s="264">
        <v>57.169796774193557</v>
      </c>
      <c r="M529" s="264">
        <v>3.7823000000000002</v>
      </c>
      <c r="N529" s="264">
        <v>21.096774193548388</v>
      </c>
      <c r="O529" s="264">
        <v>109</v>
      </c>
      <c r="P529" s="264">
        <f t="shared" si="64"/>
        <v>27250</v>
      </c>
      <c r="Q529" s="266">
        <f t="shared" si="58"/>
        <v>0</v>
      </c>
      <c r="T529" s="264">
        <f t="shared" si="59"/>
        <v>5853.6871891958735</v>
      </c>
      <c r="U529" s="264">
        <f t="shared" si="60"/>
        <v>884.09552308739353</v>
      </c>
      <c r="V529" s="264">
        <f t="shared" si="61"/>
        <v>14292.449193548389</v>
      </c>
      <c r="W529" s="264">
        <f t="shared" si="62"/>
        <v>945.57500000000005</v>
      </c>
      <c r="X529" s="264">
        <f t="shared" si="63"/>
        <v>5274.1935483870966</v>
      </c>
    </row>
    <row r="530" spans="1:24" ht="12.75" customHeight="1" x14ac:dyDescent="0.25">
      <c r="B530" s="227"/>
      <c r="C530" s="160"/>
      <c r="P530" s="264">
        <f t="shared" si="64"/>
        <v>0</v>
      </c>
      <c r="Q530" s="266">
        <f t="shared" si="58"/>
        <v>0</v>
      </c>
      <c r="T530" s="264">
        <f t="shared" si="59"/>
        <v>0</v>
      </c>
      <c r="U530" s="264">
        <f t="shared" si="60"/>
        <v>0</v>
      </c>
      <c r="V530" s="264">
        <f t="shared" si="61"/>
        <v>0</v>
      </c>
      <c r="W530" s="264">
        <f t="shared" si="62"/>
        <v>0</v>
      </c>
      <c r="X530" s="264">
        <f t="shared" si="63"/>
        <v>0</v>
      </c>
    </row>
    <row r="531" spans="1:24" ht="12.75" customHeight="1" x14ac:dyDescent="0.25">
      <c r="B531" s="227"/>
      <c r="C531" s="160"/>
      <c r="P531" s="264">
        <f t="shared" si="64"/>
        <v>0</v>
      </c>
      <c r="Q531" s="266">
        <f t="shared" si="58"/>
        <v>0</v>
      </c>
      <c r="T531" s="264">
        <f t="shared" si="59"/>
        <v>0</v>
      </c>
      <c r="U531" s="264">
        <f t="shared" si="60"/>
        <v>0</v>
      </c>
      <c r="V531" s="264">
        <f t="shared" si="61"/>
        <v>0</v>
      </c>
      <c r="W531" s="264">
        <f t="shared" si="62"/>
        <v>0</v>
      </c>
      <c r="X531" s="264">
        <f t="shared" si="63"/>
        <v>0</v>
      </c>
    </row>
    <row r="532" spans="1:24" ht="12.75" customHeight="1" x14ac:dyDescent="0.25">
      <c r="B532" s="227"/>
      <c r="C532" s="160"/>
      <c r="P532" s="264">
        <f t="shared" si="64"/>
        <v>0</v>
      </c>
      <c r="Q532" s="266">
        <f t="shared" si="58"/>
        <v>0</v>
      </c>
      <c r="T532" s="264">
        <f t="shared" si="59"/>
        <v>0</v>
      </c>
      <c r="U532" s="264">
        <f t="shared" si="60"/>
        <v>0</v>
      </c>
      <c r="V532" s="264">
        <f t="shared" si="61"/>
        <v>0</v>
      </c>
      <c r="W532" s="264">
        <f t="shared" si="62"/>
        <v>0</v>
      </c>
      <c r="X532" s="264">
        <f t="shared" si="63"/>
        <v>0</v>
      </c>
    </row>
    <row r="533" spans="1:24" ht="12.75" customHeight="1" x14ac:dyDescent="0.25">
      <c r="A533" s="2" t="s">
        <v>226</v>
      </c>
      <c r="B533" s="227" t="s">
        <v>493</v>
      </c>
      <c r="C533" s="84" t="s">
        <v>130</v>
      </c>
      <c r="D533" s="90">
        <v>954</v>
      </c>
      <c r="E533" s="143">
        <f>H533</f>
        <v>294</v>
      </c>
      <c r="F533" s="144">
        <f>E533*D533</f>
        <v>280476</v>
      </c>
      <c r="H533" s="146">
        <v>294</v>
      </c>
      <c r="J533" s="264">
        <v>59.503535831458969</v>
      </c>
      <c r="K533" s="264">
        <v>8.9869526567048812</v>
      </c>
      <c r="L533" s="264">
        <v>145.28471290322582</v>
      </c>
      <c r="M533" s="264">
        <v>9.6119000000000003</v>
      </c>
      <c r="N533" s="264">
        <v>53.612903225806448</v>
      </c>
      <c r="O533" s="264">
        <v>277</v>
      </c>
      <c r="P533" s="264">
        <f t="shared" si="64"/>
        <v>264258</v>
      </c>
      <c r="Q533" s="266">
        <f t="shared" si="58"/>
        <v>16218</v>
      </c>
      <c r="T533" s="264">
        <f t="shared" si="59"/>
        <v>56766.373183211857</v>
      </c>
      <c r="U533" s="264">
        <f t="shared" si="60"/>
        <v>8573.5528344964569</v>
      </c>
      <c r="V533" s="264">
        <f t="shared" si="61"/>
        <v>138601.61610967744</v>
      </c>
      <c r="W533" s="264">
        <f t="shared" si="62"/>
        <v>9169.7525999999998</v>
      </c>
      <c r="X533" s="264">
        <f t="shared" si="63"/>
        <v>51146.709677419349</v>
      </c>
    </row>
    <row r="534" spans="1:24" ht="12.75" customHeight="1" x14ac:dyDescent="0.25">
      <c r="B534" s="227"/>
      <c r="C534" s="160"/>
      <c r="P534" s="264">
        <f t="shared" si="64"/>
        <v>0</v>
      </c>
      <c r="Q534" s="266">
        <f t="shared" si="58"/>
        <v>0</v>
      </c>
      <c r="T534" s="264">
        <f t="shared" si="59"/>
        <v>0</v>
      </c>
      <c r="U534" s="264">
        <f t="shared" si="60"/>
        <v>0</v>
      </c>
      <c r="V534" s="264">
        <f t="shared" si="61"/>
        <v>0</v>
      </c>
      <c r="W534" s="264">
        <f t="shared" si="62"/>
        <v>0</v>
      </c>
      <c r="X534" s="264">
        <f t="shared" si="63"/>
        <v>0</v>
      </c>
    </row>
    <row r="535" spans="1:24" ht="12.75" customHeight="1" x14ac:dyDescent="0.25">
      <c r="B535" s="227"/>
      <c r="C535" s="160"/>
      <c r="P535" s="264">
        <f t="shared" si="64"/>
        <v>0</v>
      </c>
      <c r="Q535" s="266">
        <f t="shared" si="58"/>
        <v>0</v>
      </c>
      <c r="T535" s="264">
        <f t="shared" si="59"/>
        <v>0</v>
      </c>
      <c r="U535" s="264">
        <f t="shared" si="60"/>
        <v>0</v>
      </c>
      <c r="V535" s="264">
        <f t="shared" si="61"/>
        <v>0</v>
      </c>
      <c r="W535" s="264">
        <f t="shared" si="62"/>
        <v>0</v>
      </c>
      <c r="X535" s="264">
        <f t="shared" si="63"/>
        <v>0</v>
      </c>
    </row>
    <row r="536" spans="1:24" ht="12.75" customHeight="1" x14ac:dyDescent="0.25">
      <c r="A536" s="2" t="s">
        <v>116</v>
      </c>
      <c r="B536" s="227" t="s">
        <v>494</v>
      </c>
      <c r="C536" s="84" t="s">
        <v>130</v>
      </c>
      <c r="D536" s="1">
        <v>230</v>
      </c>
      <c r="E536" s="143">
        <f>H536</f>
        <v>290</v>
      </c>
      <c r="F536" s="144">
        <f>E536*D536</f>
        <v>66700</v>
      </c>
      <c r="H536" s="146">
        <v>290</v>
      </c>
      <c r="J536" s="264">
        <v>60.362792666570293</v>
      </c>
      <c r="K536" s="264">
        <v>9.1167281463323899</v>
      </c>
      <c r="L536" s="264">
        <v>147.38268709677422</v>
      </c>
      <c r="M536" s="264">
        <v>9.7507000000000001</v>
      </c>
      <c r="N536" s="264">
        <v>54.387096774193544</v>
      </c>
      <c r="O536" s="264">
        <v>281</v>
      </c>
      <c r="P536" s="264">
        <f t="shared" si="64"/>
        <v>64630</v>
      </c>
      <c r="Q536" s="266">
        <f t="shared" si="58"/>
        <v>2070</v>
      </c>
      <c r="T536" s="264">
        <f t="shared" si="59"/>
        <v>13883.442313311167</v>
      </c>
      <c r="U536" s="264">
        <f t="shared" si="60"/>
        <v>2096.8474736564499</v>
      </c>
      <c r="V536" s="264">
        <f t="shared" si="61"/>
        <v>33898.018032258071</v>
      </c>
      <c r="W536" s="264">
        <f t="shared" si="62"/>
        <v>2242.6610000000001</v>
      </c>
      <c r="X536" s="264">
        <f t="shared" si="63"/>
        <v>12509.032258064515</v>
      </c>
    </row>
    <row r="537" spans="1:24" ht="12.75" customHeight="1" x14ac:dyDescent="0.25">
      <c r="B537" s="227"/>
      <c r="C537" s="160"/>
      <c r="P537" s="264">
        <f t="shared" si="64"/>
        <v>0</v>
      </c>
      <c r="Q537" s="266">
        <f t="shared" si="58"/>
        <v>0</v>
      </c>
      <c r="T537" s="264">
        <f t="shared" si="59"/>
        <v>0</v>
      </c>
      <c r="U537" s="264">
        <f t="shared" si="60"/>
        <v>0</v>
      </c>
      <c r="V537" s="264">
        <f t="shared" si="61"/>
        <v>0</v>
      </c>
      <c r="W537" s="264">
        <f t="shared" si="62"/>
        <v>0</v>
      </c>
      <c r="X537" s="264">
        <f t="shared" si="63"/>
        <v>0</v>
      </c>
    </row>
    <row r="538" spans="1:24" ht="12.75" customHeight="1" x14ac:dyDescent="0.25">
      <c r="B538" s="227"/>
      <c r="C538" s="160"/>
      <c r="P538" s="264">
        <f t="shared" si="64"/>
        <v>0</v>
      </c>
      <c r="Q538" s="266">
        <f t="shared" si="58"/>
        <v>0</v>
      </c>
      <c r="T538" s="264">
        <f t="shared" si="59"/>
        <v>0</v>
      </c>
      <c r="U538" s="264">
        <f t="shared" si="60"/>
        <v>0</v>
      </c>
      <c r="V538" s="264">
        <f t="shared" si="61"/>
        <v>0</v>
      </c>
      <c r="W538" s="264">
        <f t="shared" si="62"/>
        <v>0</v>
      </c>
      <c r="X538" s="264">
        <f t="shared" si="63"/>
        <v>0</v>
      </c>
    </row>
    <row r="539" spans="1:24" ht="12.75" customHeight="1" x14ac:dyDescent="0.25">
      <c r="B539" s="227"/>
      <c r="P539" s="264">
        <f t="shared" si="64"/>
        <v>0</v>
      </c>
      <c r="Q539" s="266">
        <f t="shared" si="58"/>
        <v>0</v>
      </c>
      <c r="T539" s="264">
        <f t="shared" si="59"/>
        <v>0</v>
      </c>
      <c r="U539" s="264">
        <f t="shared" si="60"/>
        <v>0</v>
      </c>
      <c r="V539" s="264">
        <f t="shared" si="61"/>
        <v>0</v>
      </c>
      <c r="W539" s="264">
        <f t="shared" si="62"/>
        <v>0</v>
      </c>
      <c r="X539" s="264">
        <f t="shared" si="63"/>
        <v>0</v>
      </c>
    </row>
    <row r="540" spans="1:24" ht="12.75" customHeight="1" thickBot="1" x14ac:dyDescent="0.3">
      <c r="B540" s="227"/>
      <c r="P540" s="264">
        <f t="shared" si="64"/>
        <v>0</v>
      </c>
      <c r="Q540" s="266">
        <f t="shared" si="58"/>
        <v>0</v>
      </c>
      <c r="T540" s="264">
        <f t="shared" si="59"/>
        <v>0</v>
      </c>
      <c r="U540" s="264">
        <f t="shared" si="60"/>
        <v>0</v>
      </c>
      <c r="V540" s="264">
        <f t="shared" si="61"/>
        <v>0</v>
      </c>
      <c r="W540" s="264">
        <f t="shared" si="62"/>
        <v>0</v>
      </c>
      <c r="X540" s="264">
        <f t="shared" si="63"/>
        <v>0</v>
      </c>
    </row>
    <row r="541" spans="1:24" ht="12.75" customHeight="1" thickBot="1" x14ac:dyDescent="0.3">
      <c r="A541" s="10" t="s">
        <v>20</v>
      </c>
      <c r="B541" s="11" t="s">
        <v>495</v>
      </c>
      <c r="C541" s="12"/>
      <c r="D541" s="13"/>
      <c r="E541" s="172"/>
      <c r="F541" s="168">
        <f>F536+F533+F529+F525</f>
        <v>787036</v>
      </c>
      <c r="P541" s="264">
        <f t="shared" si="64"/>
        <v>0</v>
      </c>
      <c r="T541" s="264">
        <f t="shared" si="59"/>
        <v>0</v>
      </c>
      <c r="U541" s="264">
        <f t="shared" si="60"/>
        <v>0</v>
      </c>
      <c r="V541" s="264">
        <f t="shared" si="61"/>
        <v>0</v>
      </c>
      <c r="W541" s="264">
        <f t="shared" si="62"/>
        <v>0</v>
      </c>
      <c r="X541" s="264">
        <f t="shared" si="63"/>
        <v>0</v>
      </c>
    </row>
    <row r="542" spans="1:24" ht="12.75" customHeight="1" thickBot="1" x14ac:dyDescent="0.3">
      <c r="A542" s="27"/>
      <c r="B542" s="28"/>
      <c r="C542" s="29"/>
      <c r="D542" s="30"/>
      <c r="E542" s="153"/>
      <c r="F542" s="154"/>
      <c r="P542" s="264">
        <f t="shared" si="64"/>
        <v>0</v>
      </c>
      <c r="Q542" s="266">
        <f t="shared" si="58"/>
        <v>0</v>
      </c>
      <c r="T542" s="264">
        <f t="shared" si="59"/>
        <v>0</v>
      </c>
      <c r="U542" s="264">
        <f t="shared" si="60"/>
        <v>0</v>
      </c>
      <c r="V542" s="264">
        <f t="shared" si="61"/>
        <v>0</v>
      </c>
      <c r="W542" s="264">
        <f t="shared" si="62"/>
        <v>0</v>
      </c>
      <c r="X542" s="264">
        <f t="shared" si="63"/>
        <v>0</v>
      </c>
    </row>
    <row r="543" spans="1:24" ht="14.5" thickBot="1" x14ac:dyDescent="0.3">
      <c r="A543" s="221" t="s">
        <v>296</v>
      </c>
      <c r="B543" s="222"/>
      <c r="C543" s="222"/>
      <c r="D543" s="222"/>
      <c r="E543" s="222"/>
      <c r="F543" s="223"/>
      <c r="P543" s="264">
        <f t="shared" si="64"/>
        <v>0</v>
      </c>
      <c r="Q543" s="266">
        <f t="shared" si="58"/>
        <v>0</v>
      </c>
      <c r="T543" s="264">
        <f t="shared" si="59"/>
        <v>0</v>
      </c>
      <c r="U543" s="264">
        <f t="shared" si="60"/>
        <v>0</v>
      </c>
      <c r="V543" s="264">
        <f t="shared" si="61"/>
        <v>0</v>
      </c>
      <c r="W543" s="264">
        <f t="shared" si="62"/>
        <v>0</v>
      </c>
      <c r="X543" s="264">
        <f t="shared" si="63"/>
        <v>0</v>
      </c>
    </row>
    <row r="544" spans="1:24" ht="12.75" customHeight="1" x14ac:dyDescent="0.25">
      <c r="A544" s="5"/>
      <c r="B544" s="4"/>
      <c r="C544" s="6"/>
      <c r="D544" s="7"/>
      <c r="P544" s="264">
        <f t="shared" si="64"/>
        <v>0</v>
      </c>
      <c r="Q544" s="266">
        <f t="shared" si="58"/>
        <v>0</v>
      </c>
      <c r="T544" s="264">
        <f t="shared" si="59"/>
        <v>0</v>
      </c>
      <c r="U544" s="264">
        <f t="shared" si="60"/>
        <v>0</v>
      </c>
      <c r="V544" s="264">
        <f t="shared" si="61"/>
        <v>0</v>
      </c>
      <c r="W544" s="264">
        <f t="shared" si="62"/>
        <v>0</v>
      </c>
      <c r="X544" s="264">
        <f t="shared" si="63"/>
        <v>0</v>
      </c>
    </row>
    <row r="545" spans="1:24" ht="36" x14ac:dyDescent="0.25">
      <c r="A545" s="2" t="s">
        <v>227</v>
      </c>
      <c r="B545" s="91" t="s">
        <v>496</v>
      </c>
      <c r="C545" s="3" t="s">
        <v>221</v>
      </c>
      <c r="D545" s="85">
        <v>51</v>
      </c>
      <c r="E545" s="143">
        <f>H545</f>
        <v>182</v>
      </c>
      <c r="F545" s="144">
        <f>E545*D545</f>
        <v>9282</v>
      </c>
      <c r="H545" s="146">
        <v>182</v>
      </c>
      <c r="J545" s="264">
        <v>50.051710645234444</v>
      </c>
      <c r="K545" s="264">
        <v>7.5594222708023011</v>
      </c>
      <c r="L545" s="264">
        <v>122.20699677419356</v>
      </c>
      <c r="M545" s="264">
        <v>8.0851000000000006</v>
      </c>
      <c r="N545" s="264">
        <v>45.096774193548384</v>
      </c>
      <c r="O545" s="264">
        <v>233</v>
      </c>
      <c r="P545" s="264">
        <f t="shared" si="64"/>
        <v>11883</v>
      </c>
      <c r="Q545" s="266">
        <f t="shared" si="58"/>
        <v>-2601</v>
      </c>
      <c r="T545" s="264">
        <f t="shared" si="59"/>
        <v>2552.6372429069565</v>
      </c>
      <c r="U545" s="264">
        <f t="shared" si="60"/>
        <v>385.53053581091734</v>
      </c>
      <c r="V545" s="264">
        <f t="shared" si="61"/>
        <v>6232.5568354838715</v>
      </c>
      <c r="W545" s="264">
        <f t="shared" si="62"/>
        <v>412.34010000000001</v>
      </c>
      <c r="X545" s="264">
        <f t="shared" si="63"/>
        <v>2299.9354838709678</v>
      </c>
    </row>
    <row r="546" spans="1:24" ht="12.75" customHeight="1" x14ac:dyDescent="0.25">
      <c r="B546" s="91"/>
      <c r="D546" s="160"/>
      <c r="E546" s="160"/>
      <c r="P546" s="264">
        <f t="shared" si="64"/>
        <v>0</v>
      </c>
      <c r="Q546" s="266">
        <f t="shared" si="58"/>
        <v>0</v>
      </c>
      <c r="T546" s="264">
        <f t="shared" si="59"/>
        <v>0</v>
      </c>
      <c r="U546" s="264">
        <f t="shared" si="60"/>
        <v>0</v>
      </c>
      <c r="V546" s="264">
        <f t="shared" si="61"/>
        <v>0</v>
      </c>
      <c r="W546" s="264">
        <f t="shared" si="62"/>
        <v>0</v>
      </c>
      <c r="X546" s="264">
        <f t="shared" si="63"/>
        <v>0</v>
      </c>
    </row>
    <row r="547" spans="1:24" ht="12.75" customHeight="1" x14ac:dyDescent="0.25">
      <c r="A547" s="2" t="s">
        <v>21</v>
      </c>
      <c r="B547" s="227" t="s">
        <v>497</v>
      </c>
      <c r="C547" s="3" t="s">
        <v>222</v>
      </c>
      <c r="D547" s="85">
        <v>7.65</v>
      </c>
      <c r="E547" s="143">
        <f>H547</f>
        <v>674</v>
      </c>
      <c r="F547" s="144">
        <f>E547*D547</f>
        <v>5156.1000000000004</v>
      </c>
      <c r="H547" s="146">
        <v>674</v>
      </c>
      <c r="J547" s="264">
        <v>140.7033067494788</v>
      </c>
      <c r="K547" s="264">
        <v>21.250736426504325</v>
      </c>
      <c r="L547" s="264">
        <v>343.54327419354843</v>
      </c>
      <c r="M547" s="264">
        <v>22.7285</v>
      </c>
      <c r="N547" s="264">
        <v>126.77419354838709</v>
      </c>
      <c r="O547" s="264">
        <v>655</v>
      </c>
      <c r="P547" s="264">
        <f t="shared" si="64"/>
        <v>5010.75</v>
      </c>
      <c r="Q547" s="266">
        <f t="shared" si="58"/>
        <v>145.35000000000036</v>
      </c>
      <c r="T547" s="264">
        <f t="shared" si="59"/>
        <v>1076.3802966335129</v>
      </c>
      <c r="U547" s="264">
        <f t="shared" si="60"/>
        <v>162.5681336627581</v>
      </c>
      <c r="V547" s="264">
        <f t="shared" si="61"/>
        <v>2628.1060475806457</v>
      </c>
      <c r="W547" s="264">
        <f t="shared" si="62"/>
        <v>173.87302500000001</v>
      </c>
      <c r="X547" s="264">
        <f t="shared" si="63"/>
        <v>969.82258064516122</v>
      </c>
    </row>
    <row r="548" spans="1:24" ht="12.75" customHeight="1" x14ac:dyDescent="0.25">
      <c r="B548" s="227"/>
      <c r="D548" s="160"/>
      <c r="E548" s="160"/>
      <c r="P548" s="264">
        <f t="shared" si="64"/>
        <v>0</v>
      </c>
      <c r="Q548" s="266">
        <f t="shared" si="58"/>
        <v>0</v>
      </c>
      <c r="T548" s="264">
        <f t="shared" si="59"/>
        <v>0</v>
      </c>
      <c r="U548" s="264">
        <f t="shared" si="60"/>
        <v>0</v>
      </c>
      <c r="V548" s="264">
        <f t="shared" si="61"/>
        <v>0</v>
      </c>
      <c r="W548" s="264">
        <f t="shared" si="62"/>
        <v>0</v>
      </c>
      <c r="X548" s="264">
        <f t="shared" si="63"/>
        <v>0</v>
      </c>
    </row>
    <row r="549" spans="1:24" ht="12.75" customHeight="1" x14ac:dyDescent="0.25">
      <c r="B549" s="227"/>
      <c r="D549" s="160"/>
      <c r="E549" s="160"/>
      <c r="P549" s="264">
        <f t="shared" si="64"/>
        <v>0</v>
      </c>
      <c r="Q549" s="266">
        <f t="shared" si="58"/>
        <v>0</v>
      </c>
      <c r="T549" s="264">
        <f t="shared" si="59"/>
        <v>0</v>
      </c>
      <c r="U549" s="264">
        <f t="shared" si="60"/>
        <v>0</v>
      </c>
      <c r="V549" s="264">
        <f t="shared" si="61"/>
        <v>0</v>
      </c>
      <c r="W549" s="264">
        <f t="shared" si="62"/>
        <v>0</v>
      </c>
      <c r="X549" s="264">
        <f t="shared" si="63"/>
        <v>0</v>
      </c>
    </row>
    <row r="550" spans="1:24" ht="12.75" customHeight="1" x14ac:dyDescent="0.25">
      <c r="A550" s="2" t="s">
        <v>152</v>
      </c>
      <c r="B550" s="227" t="s">
        <v>498</v>
      </c>
      <c r="C550" s="3" t="s">
        <v>153</v>
      </c>
      <c r="D550" s="85">
        <v>15</v>
      </c>
      <c r="E550" s="143">
        <f>H550</f>
        <v>1910</v>
      </c>
      <c r="F550" s="144">
        <f>E550*D550</f>
        <v>28650</v>
      </c>
      <c r="H550" s="146">
        <v>1910</v>
      </c>
      <c r="J550" s="264">
        <v>13.962923570558965</v>
      </c>
      <c r="K550" s="264">
        <v>2.1088517064469938</v>
      </c>
      <c r="L550" s="264">
        <v>34.092080645161296</v>
      </c>
      <c r="M550" s="264">
        <v>2.2555000000000001</v>
      </c>
      <c r="N550" s="264">
        <v>12.580645161290322</v>
      </c>
      <c r="O550" s="264">
        <v>65</v>
      </c>
      <c r="P550" s="264">
        <f t="shared" si="64"/>
        <v>975</v>
      </c>
      <c r="Q550" s="266">
        <f t="shared" si="58"/>
        <v>27675</v>
      </c>
      <c r="T550" s="264">
        <f t="shared" si="59"/>
        <v>209.44385355838449</v>
      </c>
      <c r="U550" s="264">
        <f t="shared" si="60"/>
        <v>31.632775596704906</v>
      </c>
      <c r="V550" s="264">
        <f t="shared" si="61"/>
        <v>511.38120967741946</v>
      </c>
      <c r="W550" s="264">
        <f t="shared" si="62"/>
        <v>33.832500000000003</v>
      </c>
      <c r="X550" s="264">
        <f t="shared" si="63"/>
        <v>188.70967741935482</v>
      </c>
    </row>
    <row r="551" spans="1:24" ht="12.75" customHeight="1" x14ac:dyDescent="0.25">
      <c r="B551" s="227"/>
      <c r="D551" s="160"/>
      <c r="E551" s="160"/>
      <c r="P551" s="264">
        <f t="shared" si="64"/>
        <v>0</v>
      </c>
      <c r="Q551" s="266">
        <f t="shared" si="58"/>
        <v>0</v>
      </c>
      <c r="T551" s="264">
        <f t="shared" si="59"/>
        <v>0</v>
      </c>
      <c r="U551" s="264">
        <f t="shared" si="60"/>
        <v>0</v>
      </c>
      <c r="V551" s="264">
        <f t="shared" si="61"/>
        <v>0</v>
      </c>
      <c r="W551" s="264">
        <f t="shared" si="62"/>
        <v>0</v>
      </c>
      <c r="X551" s="264">
        <f t="shared" si="63"/>
        <v>0</v>
      </c>
    </row>
    <row r="552" spans="1:24" ht="12.75" customHeight="1" x14ac:dyDescent="0.25">
      <c r="B552" s="227"/>
      <c r="D552" s="160"/>
      <c r="E552" s="160"/>
      <c r="P552" s="264">
        <f t="shared" si="64"/>
        <v>0</v>
      </c>
      <c r="Q552" s="266">
        <f t="shared" si="58"/>
        <v>0</v>
      </c>
      <c r="T552" s="264">
        <f t="shared" si="59"/>
        <v>0</v>
      </c>
      <c r="U552" s="264">
        <f t="shared" si="60"/>
        <v>0</v>
      </c>
      <c r="V552" s="264">
        <f t="shared" si="61"/>
        <v>0</v>
      </c>
      <c r="W552" s="264">
        <f t="shared" si="62"/>
        <v>0</v>
      </c>
      <c r="X552" s="264">
        <f t="shared" si="63"/>
        <v>0</v>
      </c>
    </row>
    <row r="553" spans="1:24" ht="12.75" customHeight="1" x14ac:dyDescent="0.25">
      <c r="A553" s="2" t="s">
        <v>154</v>
      </c>
      <c r="B553" s="227" t="s">
        <v>499</v>
      </c>
      <c r="C553" s="3" t="s">
        <v>148</v>
      </c>
      <c r="D553" s="85">
        <v>1</v>
      </c>
      <c r="E553" s="143">
        <f>H553</f>
        <v>9850</v>
      </c>
      <c r="F553" s="144">
        <f>E553*D553</f>
        <v>9850</v>
      </c>
      <c r="H553" s="146">
        <v>9850</v>
      </c>
      <c r="J553" s="264">
        <v>2546.6224450611771</v>
      </c>
      <c r="K553" s="264">
        <v>384.62210738352479</v>
      </c>
      <c r="L553" s="264">
        <v>6217.8710161290328</v>
      </c>
      <c r="M553" s="264">
        <v>411.36850000000004</v>
      </c>
      <c r="N553" s="264">
        <v>2294.516129032258</v>
      </c>
      <c r="O553" s="264">
        <v>11855</v>
      </c>
      <c r="P553" s="264">
        <f t="shared" si="64"/>
        <v>11855</v>
      </c>
      <c r="Q553" s="266">
        <f t="shared" si="58"/>
        <v>-2005</v>
      </c>
      <c r="T553" s="264">
        <f t="shared" si="59"/>
        <v>2546.6224450611771</v>
      </c>
      <c r="U553" s="264">
        <f t="shared" si="60"/>
        <v>384.62210738352479</v>
      </c>
      <c r="V553" s="264">
        <f t="shared" si="61"/>
        <v>6217.8710161290328</v>
      </c>
      <c r="W553" s="264">
        <f t="shared" si="62"/>
        <v>411.36850000000004</v>
      </c>
      <c r="X553" s="264">
        <f t="shared" si="63"/>
        <v>2294.516129032258</v>
      </c>
    </row>
    <row r="554" spans="1:24" ht="12.75" customHeight="1" x14ac:dyDescent="0.25">
      <c r="B554" s="227"/>
      <c r="D554" s="160"/>
      <c r="E554" s="160"/>
      <c r="P554" s="264">
        <f t="shared" si="64"/>
        <v>0</v>
      </c>
      <c r="Q554" s="266">
        <f t="shared" si="58"/>
        <v>0</v>
      </c>
      <c r="T554" s="264">
        <f t="shared" si="59"/>
        <v>0</v>
      </c>
      <c r="U554" s="264">
        <f t="shared" si="60"/>
        <v>0</v>
      </c>
      <c r="V554" s="264">
        <f t="shared" si="61"/>
        <v>0</v>
      </c>
      <c r="W554" s="264">
        <f t="shared" si="62"/>
        <v>0</v>
      </c>
      <c r="X554" s="264">
        <f t="shared" si="63"/>
        <v>0</v>
      </c>
    </row>
    <row r="555" spans="1:24" ht="12.75" customHeight="1" x14ac:dyDescent="0.25">
      <c r="B555" s="227"/>
      <c r="D555" s="160"/>
      <c r="E555" s="160"/>
      <c r="P555" s="264">
        <f t="shared" si="64"/>
        <v>0</v>
      </c>
      <c r="Q555" s="266">
        <f t="shared" si="58"/>
        <v>0</v>
      </c>
      <c r="T555" s="264">
        <f t="shared" si="59"/>
        <v>0</v>
      </c>
      <c r="U555" s="264">
        <f t="shared" si="60"/>
        <v>0</v>
      </c>
      <c r="V555" s="264">
        <f t="shared" si="61"/>
        <v>0</v>
      </c>
      <c r="W555" s="264">
        <f t="shared" si="62"/>
        <v>0</v>
      </c>
      <c r="X555" s="264">
        <f t="shared" si="63"/>
        <v>0</v>
      </c>
    </row>
    <row r="556" spans="1:24" ht="12.75" customHeight="1" x14ac:dyDescent="0.25">
      <c r="B556" s="227"/>
      <c r="D556" s="160"/>
      <c r="E556" s="160"/>
      <c r="P556" s="264">
        <f t="shared" si="64"/>
        <v>0</v>
      </c>
      <c r="Q556" s="266">
        <f t="shared" si="58"/>
        <v>0</v>
      </c>
      <c r="T556" s="264">
        <f t="shared" si="59"/>
        <v>0</v>
      </c>
      <c r="U556" s="264">
        <f t="shared" si="60"/>
        <v>0</v>
      </c>
      <c r="V556" s="264">
        <f t="shared" si="61"/>
        <v>0</v>
      </c>
      <c r="W556" s="264">
        <f t="shared" si="62"/>
        <v>0</v>
      </c>
      <c r="X556" s="264">
        <f t="shared" si="63"/>
        <v>0</v>
      </c>
    </row>
    <row r="557" spans="1:24" ht="12.75" customHeight="1" x14ac:dyDescent="0.25">
      <c r="B557" s="227"/>
      <c r="D557" s="160"/>
      <c r="E557" s="160"/>
      <c r="P557" s="264">
        <f t="shared" si="64"/>
        <v>0</v>
      </c>
      <c r="Q557" s="266">
        <f t="shared" si="58"/>
        <v>0</v>
      </c>
      <c r="T557" s="264">
        <f t="shared" si="59"/>
        <v>0</v>
      </c>
      <c r="U557" s="264">
        <f t="shared" si="60"/>
        <v>0</v>
      </c>
      <c r="V557" s="264">
        <f t="shared" si="61"/>
        <v>0</v>
      </c>
      <c r="W557" s="264">
        <f t="shared" si="62"/>
        <v>0</v>
      </c>
      <c r="X557" s="264">
        <f t="shared" si="63"/>
        <v>0</v>
      </c>
    </row>
    <row r="558" spans="1:24" ht="12.75" customHeight="1" x14ac:dyDescent="0.25">
      <c r="B558" s="227"/>
      <c r="D558" s="160"/>
      <c r="E558" s="160"/>
      <c r="P558" s="264">
        <f t="shared" si="64"/>
        <v>0</v>
      </c>
      <c r="Q558" s="266">
        <f t="shared" si="58"/>
        <v>0</v>
      </c>
      <c r="T558" s="264">
        <f t="shared" si="59"/>
        <v>0</v>
      </c>
      <c r="U558" s="264">
        <f t="shared" si="60"/>
        <v>0</v>
      </c>
      <c r="V558" s="264">
        <f t="shared" si="61"/>
        <v>0</v>
      </c>
      <c r="W558" s="264">
        <f t="shared" si="62"/>
        <v>0</v>
      </c>
      <c r="X558" s="264">
        <f t="shared" si="63"/>
        <v>0</v>
      </c>
    </row>
    <row r="559" spans="1:24" ht="12.75" customHeight="1" x14ac:dyDescent="0.25">
      <c r="B559" s="227"/>
      <c r="D559" s="160"/>
      <c r="E559" s="160"/>
      <c r="P559" s="264">
        <f t="shared" si="64"/>
        <v>0</v>
      </c>
      <c r="Q559" s="266">
        <f t="shared" si="58"/>
        <v>0</v>
      </c>
      <c r="T559" s="264">
        <f t="shared" si="59"/>
        <v>0</v>
      </c>
      <c r="U559" s="264">
        <f t="shared" si="60"/>
        <v>0</v>
      </c>
      <c r="V559" s="264">
        <f t="shared" si="61"/>
        <v>0</v>
      </c>
      <c r="W559" s="264">
        <f t="shared" si="62"/>
        <v>0</v>
      </c>
      <c r="X559" s="264">
        <f t="shared" si="63"/>
        <v>0</v>
      </c>
    </row>
    <row r="560" spans="1:24" ht="29.4" customHeight="1" x14ac:dyDescent="0.25">
      <c r="B560" s="227"/>
      <c r="D560" s="160"/>
      <c r="E560" s="160"/>
      <c r="P560" s="264">
        <f t="shared" si="64"/>
        <v>0</v>
      </c>
      <c r="Q560" s="266">
        <f t="shared" si="58"/>
        <v>0</v>
      </c>
      <c r="T560" s="264">
        <f t="shared" si="59"/>
        <v>0</v>
      </c>
      <c r="U560" s="264">
        <f t="shared" si="60"/>
        <v>0</v>
      </c>
      <c r="V560" s="264">
        <f t="shared" si="61"/>
        <v>0</v>
      </c>
      <c r="W560" s="264">
        <f t="shared" si="62"/>
        <v>0</v>
      </c>
      <c r="X560" s="264">
        <f t="shared" si="63"/>
        <v>0</v>
      </c>
    </row>
    <row r="561" spans="1:24" ht="12.75" customHeight="1" x14ac:dyDescent="0.25">
      <c r="B561" s="125"/>
      <c r="D561" s="160"/>
      <c r="E561" s="160"/>
      <c r="P561" s="264">
        <f t="shared" si="64"/>
        <v>0</v>
      </c>
      <c r="Q561" s="266">
        <f t="shared" si="58"/>
        <v>0</v>
      </c>
      <c r="T561" s="264">
        <f t="shared" si="59"/>
        <v>0</v>
      </c>
      <c r="U561" s="264">
        <f t="shared" si="60"/>
        <v>0</v>
      </c>
      <c r="V561" s="264">
        <f t="shared" si="61"/>
        <v>0</v>
      </c>
      <c r="W561" s="264">
        <f t="shared" si="62"/>
        <v>0</v>
      </c>
      <c r="X561" s="264">
        <f t="shared" si="63"/>
        <v>0</v>
      </c>
    </row>
    <row r="562" spans="1:24" ht="12.75" customHeight="1" x14ac:dyDescent="0.25">
      <c r="A562" s="2" t="s">
        <v>239</v>
      </c>
      <c r="B562" s="227" t="s">
        <v>500</v>
      </c>
      <c r="C562" s="3" t="s">
        <v>221</v>
      </c>
      <c r="D562" s="85">
        <v>50</v>
      </c>
      <c r="E562" s="143">
        <f>H562</f>
        <v>47</v>
      </c>
      <c r="F562" s="144">
        <f>E562*D562</f>
        <v>2350</v>
      </c>
      <c r="H562" s="146">
        <v>47</v>
      </c>
      <c r="J562" s="264">
        <v>34.585087613230669</v>
      </c>
      <c r="K562" s="264">
        <v>5.2234634575071697</v>
      </c>
      <c r="L562" s="264">
        <v>84.443461290322588</v>
      </c>
      <c r="M562" s="264">
        <v>5.5867000000000004</v>
      </c>
      <c r="N562" s="264">
        <v>31.161290322580644</v>
      </c>
      <c r="O562" s="264">
        <v>161</v>
      </c>
      <c r="P562" s="264">
        <f t="shared" si="64"/>
        <v>8050</v>
      </c>
      <c r="Q562" s="266">
        <f t="shared" si="58"/>
        <v>-5700</v>
      </c>
      <c r="T562" s="264">
        <f t="shared" si="59"/>
        <v>1729.2543806615336</v>
      </c>
      <c r="U562" s="264">
        <f t="shared" si="60"/>
        <v>261.17317287535849</v>
      </c>
      <c r="V562" s="264">
        <f t="shared" si="61"/>
        <v>4222.1730645161297</v>
      </c>
      <c r="W562" s="264">
        <f t="shared" si="62"/>
        <v>279.33500000000004</v>
      </c>
      <c r="X562" s="264">
        <f t="shared" si="63"/>
        <v>1558.0645161290322</v>
      </c>
    </row>
    <row r="563" spans="1:24" ht="12.75" customHeight="1" x14ac:dyDescent="0.25">
      <c r="B563" s="227"/>
      <c r="P563" s="264">
        <f t="shared" si="64"/>
        <v>0</v>
      </c>
      <c r="Q563" s="266">
        <f t="shared" si="58"/>
        <v>0</v>
      </c>
      <c r="T563" s="264">
        <f t="shared" si="59"/>
        <v>0</v>
      </c>
      <c r="U563" s="264">
        <f t="shared" si="60"/>
        <v>0</v>
      </c>
      <c r="V563" s="264">
        <f t="shared" si="61"/>
        <v>0</v>
      </c>
      <c r="W563" s="264">
        <f t="shared" si="62"/>
        <v>0</v>
      </c>
      <c r="X563" s="264">
        <f t="shared" si="63"/>
        <v>0</v>
      </c>
    </row>
    <row r="564" spans="1:24" ht="12.75" customHeight="1" thickBot="1" x14ac:dyDescent="0.3">
      <c r="B564" s="227"/>
      <c r="P564" s="264">
        <f t="shared" si="64"/>
        <v>0</v>
      </c>
      <c r="Q564" s="266">
        <f t="shared" si="58"/>
        <v>0</v>
      </c>
      <c r="T564" s="264">
        <f t="shared" si="59"/>
        <v>0</v>
      </c>
      <c r="U564" s="264">
        <f t="shared" si="60"/>
        <v>0</v>
      </c>
      <c r="V564" s="264">
        <f t="shared" si="61"/>
        <v>0</v>
      </c>
      <c r="W564" s="264">
        <f t="shared" si="62"/>
        <v>0</v>
      </c>
      <c r="X564" s="264">
        <f t="shared" si="63"/>
        <v>0</v>
      </c>
    </row>
    <row r="565" spans="1:24" ht="12.75" customHeight="1" thickBot="1" x14ac:dyDescent="0.3">
      <c r="A565" s="10" t="s">
        <v>83</v>
      </c>
      <c r="B565" s="11" t="s">
        <v>501</v>
      </c>
      <c r="C565" s="12"/>
      <c r="D565" s="13"/>
      <c r="E565" s="172"/>
      <c r="F565" s="168">
        <f>F562+F553+F550+F547+F545</f>
        <v>55288.1</v>
      </c>
      <c r="P565" s="264">
        <f t="shared" si="64"/>
        <v>0</v>
      </c>
      <c r="T565" s="264">
        <f t="shared" si="59"/>
        <v>0</v>
      </c>
      <c r="U565" s="264">
        <f t="shared" si="60"/>
        <v>0</v>
      </c>
      <c r="V565" s="264">
        <f t="shared" si="61"/>
        <v>0</v>
      </c>
      <c r="W565" s="264">
        <f t="shared" si="62"/>
        <v>0</v>
      </c>
      <c r="X565" s="264">
        <f t="shared" si="63"/>
        <v>0</v>
      </c>
    </row>
    <row r="566" spans="1:24" ht="12.75" customHeight="1" thickBot="1" x14ac:dyDescent="0.3">
      <c r="A566" s="27"/>
      <c r="B566" s="28"/>
      <c r="C566" s="29"/>
      <c r="D566" s="30"/>
      <c r="E566" s="153"/>
      <c r="F566" s="154"/>
      <c r="P566" s="264">
        <f t="shared" si="64"/>
        <v>0</v>
      </c>
      <c r="Q566" s="266">
        <f t="shared" si="58"/>
        <v>0</v>
      </c>
      <c r="T566" s="264">
        <f t="shared" si="59"/>
        <v>0</v>
      </c>
      <c r="U566" s="264">
        <f t="shared" si="60"/>
        <v>0</v>
      </c>
      <c r="V566" s="264">
        <f t="shared" si="61"/>
        <v>0</v>
      </c>
      <c r="W566" s="264">
        <f t="shared" si="62"/>
        <v>0</v>
      </c>
      <c r="X566" s="264">
        <f t="shared" si="63"/>
        <v>0</v>
      </c>
    </row>
    <row r="567" spans="1:24" ht="14.5" thickBot="1" x14ac:dyDescent="0.3">
      <c r="A567" s="221" t="s">
        <v>502</v>
      </c>
      <c r="B567" s="222"/>
      <c r="C567" s="222"/>
      <c r="D567" s="222"/>
      <c r="E567" s="222"/>
      <c r="F567" s="223"/>
      <c r="P567" s="264">
        <f t="shared" si="64"/>
        <v>0</v>
      </c>
      <c r="Q567" s="266">
        <f t="shared" si="58"/>
        <v>0</v>
      </c>
      <c r="T567" s="264">
        <f t="shared" si="59"/>
        <v>0</v>
      </c>
      <c r="U567" s="264">
        <f t="shared" si="60"/>
        <v>0</v>
      </c>
      <c r="V567" s="264">
        <f t="shared" si="61"/>
        <v>0</v>
      </c>
      <c r="W567" s="264">
        <f t="shared" si="62"/>
        <v>0</v>
      </c>
      <c r="X567" s="264">
        <f t="shared" si="63"/>
        <v>0</v>
      </c>
    </row>
    <row r="568" spans="1:24" ht="12.75" customHeight="1" x14ac:dyDescent="0.25">
      <c r="A568" s="5"/>
      <c r="B568" s="4"/>
      <c r="C568" s="6"/>
      <c r="D568" s="182"/>
      <c r="P568" s="264">
        <f t="shared" si="64"/>
        <v>0</v>
      </c>
      <c r="Q568" s="266">
        <f t="shared" si="58"/>
        <v>0</v>
      </c>
      <c r="T568" s="264">
        <f t="shared" si="59"/>
        <v>0</v>
      </c>
      <c r="U568" s="264">
        <f t="shared" si="60"/>
        <v>0</v>
      </c>
      <c r="V568" s="264">
        <f t="shared" si="61"/>
        <v>0</v>
      </c>
      <c r="W568" s="264">
        <f t="shared" si="62"/>
        <v>0</v>
      </c>
      <c r="X568" s="264">
        <f t="shared" si="63"/>
        <v>0</v>
      </c>
    </row>
    <row r="569" spans="1:24" ht="12.75" customHeight="1" x14ac:dyDescent="0.25">
      <c r="A569" s="2" t="s">
        <v>186</v>
      </c>
      <c r="B569" s="227" t="s">
        <v>503</v>
      </c>
      <c r="C569" s="84" t="s">
        <v>148</v>
      </c>
      <c r="D569" s="85">
        <v>6</v>
      </c>
      <c r="E569" s="143">
        <f>H569</f>
        <v>2190</v>
      </c>
      <c r="F569" s="144">
        <f>E569*D569</f>
        <v>13140</v>
      </c>
      <c r="H569" s="146">
        <v>2190</v>
      </c>
      <c r="J569" s="264">
        <v>419.96177816065807</v>
      </c>
      <c r="K569" s="264">
        <v>63.427770555444205</v>
      </c>
      <c r="L569" s="264">
        <v>1025.3848870967743</v>
      </c>
      <c r="M569" s="264">
        <v>67.838499999999996</v>
      </c>
      <c r="N569" s="264">
        <v>378.38709677419354</v>
      </c>
      <c r="O569" s="264">
        <v>1955</v>
      </c>
      <c r="P569" s="264">
        <f t="shared" si="64"/>
        <v>11730</v>
      </c>
      <c r="Q569" s="266">
        <f t="shared" si="58"/>
        <v>1410</v>
      </c>
      <c r="T569" s="264">
        <f t="shared" si="59"/>
        <v>2519.7706689639485</v>
      </c>
      <c r="U569" s="264">
        <f t="shared" si="60"/>
        <v>380.56662333266524</v>
      </c>
      <c r="V569" s="264">
        <f t="shared" si="61"/>
        <v>6152.309322580646</v>
      </c>
      <c r="W569" s="264">
        <f t="shared" si="62"/>
        <v>407.03099999999995</v>
      </c>
      <c r="X569" s="264">
        <f t="shared" si="63"/>
        <v>2270.322580645161</v>
      </c>
    </row>
    <row r="570" spans="1:24" ht="12.75" customHeight="1" x14ac:dyDescent="0.25">
      <c r="B570" s="227"/>
      <c r="C570" s="160"/>
      <c r="D570" s="160"/>
      <c r="P570" s="264">
        <f t="shared" si="64"/>
        <v>0</v>
      </c>
      <c r="Q570" s="266">
        <f t="shared" si="58"/>
        <v>0</v>
      </c>
      <c r="T570" s="264">
        <f t="shared" si="59"/>
        <v>0</v>
      </c>
      <c r="U570" s="264">
        <f t="shared" si="60"/>
        <v>0</v>
      </c>
      <c r="V570" s="264">
        <f t="shared" si="61"/>
        <v>0</v>
      </c>
      <c r="W570" s="264">
        <f t="shared" si="62"/>
        <v>0</v>
      </c>
      <c r="X570" s="264">
        <f t="shared" si="63"/>
        <v>0</v>
      </c>
    </row>
    <row r="571" spans="1:24" ht="12.75" customHeight="1" x14ac:dyDescent="0.25">
      <c r="B571" s="227"/>
      <c r="C571" s="160"/>
      <c r="D571" s="160"/>
      <c r="P571" s="264">
        <f t="shared" si="64"/>
        <v>0</v>
      </c>
      <c r="Q571" s="266">
        <f t="shared" si="58"/>
        <v>0</v>
      </c>
      <c r="T571" s="264">
        <f t="shared" si="59"/>
        <v>0</v>
      </c>
      <c r="U571" s="264">
        <f t="shared" si="60"/>
        <v>0</v>
      </c>
      <c r="V571" s="264">
        <f t="shared" si="61"/>
        <v>0</v>
      </c>
      <c r="W571" s="264">
        <f t="shared" si="62"/>
        <v>0</v>
      </c>
      <c r="X571" s="264">
        <f t="shared" si="63"/>
        <v>0</v>
      </c>
    </row>
    <row r="572" spans="1:24" ht="12.75" customHeight="1" x14ac:dyDescent="0.25">
      <c r="B572" s="227"/>
      <c r="C572" s="160"/>
      <c r="D572" s="160"/>
      <c r="P572" s="264">
        <f t="shared" si="64"/>
        <v>0</v>
      </c>
      <c r="Q572" s="266">
        <f t="shared" si="58"/>
        <v>0</v>
      </c>
      <c r="T572" s="264">
        <f t="shared" si="59"/>
        <v>0</v>
      </c>
      <c r="U572" s="264">
        <f t="shared" si="60"/>
        <v>0</v>
      </c>
      <c r="V572" s="264">
        <f t="shared" si="61"/>
        <v>0</v>
      </c>
      <c r="W572" s="264">
        <f t="shared" si="62"/>
        <v>0</v>
      </c>
      <c r="X572" s="264">
        <f t="shared" si="63"/>
        <v>0</v>
      </c>
    </row>
    <row r="573" spans="1:24" ht="12.75" customHeight="1" x14ac:dyDescent="0.25">
      <c r="B573" s="227"/>
      <c r="C573" s="160"/>
      <c r="D573" s="160"/>
      <c r="P573" s="264">
        <f t="shared" si="64"/>
        <v>0</v>
      </c>
      <c r="Q573" s="266">
        <f t="shared" si="58"/>
        <v>0</v>
      </c>
      <c r="T573" s="264">
        <f t="shared" si="59"/>
        <v>0</v>
      </c>
      <c r="U573" s="264">
        <f t="shared" si="60"/>
        <v>0</v>
      </c>
      <c r="V573" s="264">
        <f t="shared" si="61"/>
        <v>0</v>
      </c>
      <c r="W573" s="264">
        <f t="shared" si="62"/>
        <v>0</v>
      </c>
      <c r="X573" s="264">
        <f t="shared" si="63"/>
        <v>0</v>
      </c>
    </row>
    <row r="574" spans="1:24" ht="12.75" customHeight="1" x14ac:dyDescent="0.25">
      <c r="B574" s="227"/>
      <c r="C574" s="160"/>
      <c r="D574" s="160"/>
      <c r="P574" s="264">
        <f t="shared" si="64"/>
        <v>0</v>
      </c>
      <c r="Q574" s="266">
        <f t="shared" si="58"/>
        <v>0</v>
      </c>
      <c r="T574" s="264">
        <f t="shared" si="59"/>
        <v>0</v>
      </c>
      <c r="U574" s="264">
        <f t="shared" si="60"/>
        <v>0</v>
      </c>
      <c r="V574" s="264">
        <f t="shared" si="61"/>
        <v>0</v>
      </c>
      <c r="W574" s="264">
        <f t="shared" si="62"/>
        <v>0</v>
      </c>
      <c r="X574" s="264">
        <f t="shared" si="63"/>
        <v>0</v>
      </c>
    </row>
    <row r="575" spans="1:24" ht="12.75" customHeight="1" x14ac:dyDescent="0.25">
      <c r="B575" s="227"/>
      <c r="C575" s="160"/>
      <c r="D575" s="160"/>
      <c r="P575" s="264">
        <f t="shared" si="64"/>
        <v>0</v>
      </c>
      <c r="Q575" s="266">
        <f t="shared" si="58"/>
        <v>0</v>
      </c>
      <c r="T575" s="264">
        <f t="shared" si="59"/>
        <v>0</v>
      </c>
      <c r="U575" s="264">
        <f t="shared" si="60"/>
        <v>0</v>
      </c>
      <c r="V575" s="264">
        <f t="shared" si="61"/>
        <v>0</v>
      </c>
      <c r="W575" s="264">
        <f t="shared" si="62"/>
        <v>0</v>
      </c>
      <c r="X575" s="264">
        <f t="shared" si="63"/>
        <v>0</v>
      </c>
    </row>
    <row r="576" spans="1:24" ht="12.75" customHeight="1" x14ac:dyDescent="0.25">
      <c r="B576" s="227"/>
      <c r="C576" s="160"/>
      <c r="D576" s="160"/>
      <c r="P576" s="264">
        <f t="shared" si="64"/>
        <v>0</v>
      </c>
      <c r="Q576" s="266">
        <f t="shared" si="58"/>
        <v>0</v>
      </c>
      <c r="T576" s="264">
        <f t="shared" si="59"/>
        <v>0</v>
      </c>
      <c r="U576" s="264">
        <f t="shared" si="60"/>
        <v>0</v>
      </c>
      <c r="V576" s="264">
        <f t="shared" si="61"/>
        <v>0</v>
      </c>
      <c r="W576" s="264">
        <f t="shared" si="62"/>
        <v>0</v>
      </c>
      <c r="X576" s="264">
        <f t="shared" si="63"/>
        <v>0</v>
      </c>
    </row>
    <row r="577" spans="1:24" ht="12.75" customHeight="1" x14ac:dyDescent="0.25">
      <c r="A577" s="2"/>
      <c r="B577" s="125"/>
      <c r="C577" s="84"/>
      <c r="D577" s="85">
        <v>0</v>
      </c>
      <c r="P577" s="264">
        <f t="shared" si="64"/>
        <v>0</v>
      </c>
      <c r="Q577" s="266">
        <f t="shared" si="58"/>
        <v>0</v>
      </c>
      <c r="T577" s="264">
        <f t="shared" si="59"/>
        <v>0</v>
      </c>
      <c r="U577" s="264">
        <f t="shared" si="60"/>
        <v>0</v>
      </c>
      <c r="V577" s="264">
        <f t="shared" si="61"/>
        <v>0</v>
      </c>
      <c r="W577" s="264">
        <f t="shared" si="62"/>
        <v>0</v>
      </c>
      <c r="X577" s="264">
        <f t="shared" si="63"/>
        <v>0</v>
      </c>
    </row>
    <row r="578" spans="1:24" ht="12.75" customHeight="1" x14ac:dyDescent="0.25">
      <c r="A578" s="2" t="s">
        <v>133</v>
      </c>
      <c r="B578" s="227" t="s">
        <v>504</v>
      </c>
      <c r="C578" s="84" t="s">
        <v>148</v>
      </c>
      <c r="D578" s="85">
        <v>6</v>
      </c>
      <c r="E578" s="143">
        <f>H578</f>
        <v>5450</v>
      </c>
      <c r="F578" s="144">
        <f>E578*D578</f>
        <v>32700</v>
      </c>
      <c r="H578" s="146">
        <v>5450</v>
      </c>
      <c r="J578" s="264">
        <v>589.45018888636616</v>
      </c>
      <c r="K578" s="264">
        <v>89.025985884470018</v>
      </c>
      <c r="L578" s="264">
        <v>1439.2102967741937</v>
      </c>
      <c r="M578" s="264">
        <v>95.216800000000006</v>
      </c>
      <c r="N578" s="264">
        <v>531.09677419354841</v>
      </c>
      <c r="O578" s="264">
        <v>2744</v>
      </c>
      <c r="P578" s="264">
        <f t="shared" si="64"/>
        <v>16464</v>
      </c>
      <c r="Q578" s="266">
        <f t="shared" si="58"/>
        <v>16236</v>
      </c>
      <c r="T578" s="264">
        <f t="shared" si="59"/>
        <v>3536.7011333181972</v>
      </c>
      <c r="U578" s="264">
        <f t="shared" si="60"/>
        <v>534.15591530682013</v>
      </c>
      <c r="V578" s="264">
        <f t="shared" si="61"/>
        <v>8635.2617806451617</v>
      </c>
      <c r="W578" s="264">
        <f t="shared" si="62"/>
        <v>571.30079999999998</v>
      </c>
      <c r="X578" s="264">
        <f t="shared" si="63"/>
        <v>3186.5806451612907</v>
      </c>
    </row>
    <row r="579" spans="1:24" ht="12.75" customHeight="1" x14ac:dyDescent="0.25">
      <c r="B579" s="227"/>
      <c r="C579" s="160"/>
      <c r="D579" s="160"/>
      <c r="P579" s="264">
        <f t="shared" si="64"/>
        <v>0</v>
      </c>
      <c r="Q579" s="266">
        <f t="shared" si="58"/>
        <v>0</v>
      </c>
      <c r="T579" s="264">
        <f t="shared" si="59"/>
        <v>0</v>
      </c>
      <c r="U579" s="264">
        <f t="shared" si="60"/>
        <v>0</v>
      </c>
      <c r="V579" s="264">
        <f t="shared" si="61"/>
        <v>0</v>
      </c>
      <c r="W579" s="264">
        <f t="shared" si="62"/>
        <v>0</v>
      </c>
      <c r="X579" s="264">
        <f t="shared" si="63"/>
        <v>0</v>
      </c>
    </row>
    <row r="580" spans="1:24" ht="12.75" customHeight="1" x14ac:dyDescent="0.25">
      <c r="B580" s="227"/>
      <c r="C580" s="160"/>
      <c r="D580" s="160"/>
      <c r="P580" s="264">
        <f t="shared" si="64"/>
        <v>0</v>
      </c>
      <c r="Q580" s="266">
        <f t="shared" si="58"/>
        <v>0</v>
      </c>
      <c r="T580" s="264">
        <f t="shared" si="59"/>
        <v>0</v>
      </c>
      <c r="U580" s="264">
        <f t="shared" si="60"/>
        <v>0</v>
      </c>
      <c r="V580" s="264">
        <f t="shared" si="61"/>
        <v>0</v>
      </c>
      <c r="W580" s="264">
        <f t="shared" si="62"/>
        <v>0</v>
      </c>
      <c r="X580" s="264">
        <f t="shared" si="63"/>
        <v>0</v>
      </c>
    </row>
    <row r="581" spans="1:24" ht="12.75" customHeight="1" x14ac:dyDescent="0.25">
      <c r="B581" s="227"/>
      <c r="C581" s="160"/>
      <c r="D581" s="160"/>
      <c r="P581" s="264">
        <f t="shared" si="64"/>
        <v>0</v>
      </c>
      <c r="Q581" s="266">
        <f t="shared" si="58"/>
        <v>0</v>
      </c>
      <c r="T581" s="264">
        <f t="shared" si="59"/>
        <v>0</v>
      </c>
      <c r="U581" s="264">
        <f t="shared" si="60"/>
        <v>0</v>
      </c>
      <c r="V581" s="264">
        <f t="shared" si="61"/>
        <v>0</v>
      </c>
      <c r="W581" s="264">
        <f t="shared" si="62"/>
        <v>0</v>
      </c>
      <c r="X581" s="264">
        <f t="shared" si="63"/>
        <v>0</v>
      </c>
    </row>
    <row r="582" spans="1:24" ht="12.75" customHeight="1" x14ac:dyDescent="0.25">
      <c r="B582" s="227"/>
      <c r="C582" s="160"/>
      <c r="D582" s="160"/>
      <c r="P582" s="264">
        <f t="shared" si="64"/>
        <v>0</v>
      </c>
      <c r="Q582" s="266">
        <f t="shared" si="58"/>
        <v>0</v>
      </c>
      <c r="T582" s="264">
        <f t="shared" si="59"/>
        <v>0</v>
      </c>
      <c r="U582" s="264">
        <f t="shared" si="60"/>
        <v>0</v>
      </c>
      <c r="V582" s="264">
        <f t="shared" si="61"/>
        <v>0</v>
      </c>
      <c r="W582" s="264">
        <f t="shared" si="62"/>
        <v>0</v>
      </c>
      <c r="X582" s="264">
        <f t="shared" si="63"/>
        <v>0</v>
      </c>
    </row>
    <row r="583" spans="1:24" ht="12.75" customHeight="1" x14ac:dyDescent="0.25">
      <c r="B583" s="227"/>
      <c r="C583" s="160"/>
      <c r="D583" s="160"/>
      <c r="P583" s="264">
        <f t="shared" si="64"/>
        <v>0</v>
      </c>
      <c r="Q583" s="266">
        <f t="shared" si="58"/>
        <v>0</v>
      </c>
      <c r="T583" s="264">
        <f t="shared" si="59"/>
        <v>0</v>
      </c>
      <c r="U583" s="264">
        <f t="shared" si="60"/>
        <v>0</v>
      </c>
      <c r="V583" s="264">
        <f t="shared" si="61"/>
        <v>0</v>
      </c>
      <c r="W583" s="264">
        <f t="shared" si="62"/>
        <v>0</v>
      </c>
      <c r="X583" s="264">
        <f t="shared" si="63"/>
        <v>0</v>
      </c>
    </row>
    <row r="584" spans="1:24" ht="12.75" customHeight="1" x14ac:dyDescent="0.25">
      <c r="B584" s="227"/>
      <c r="C584" s="160"/>
      <c r="D584" s="160"/>
      <c r="P584" s="264">
        <f t="shared" si="64"/>
        <v>0</v>
      </c>
      <c r="Q584" s="266">
        <f t="shared" si="58"/>
        <v>0</v>
      </c>
      <c r="T584" s="264">
        <f t="shared" si="59"/>
        <v>0</v>
      </c>
      <c r="U584" s="264">
        <f t="shared" si="60"/>
        <v>0</v>
      </c>
      <c r="V584" s="264">
        <f t="shared" si="61"/>
        <v>0</v>
      </c>
      <c r="W584" s="264">
        <f t="shared" si="62"/>
        <v>0</v>
      </c>
      <c r="X584" s="264">
        <f t="shared" si="63"/>
        <v>0</v>
      </c>
    </row>
    <row r="585" spans="1:24" ht="29.4" customHeight="1" x14ac:dyDescent="0.25">
      <c r="B585" s="227"/>
      <c r="C585" s="160"/>
      <c r="D585" s="160"/>
      <c r="P585" s="264">
        <f t="shared" si="64"/>
        <v>0</v>
      </c>
      <c r="Q585" s="266">
        <f t="shared" si="58"/>
        <v>0</v>
      </c>
      <c r="T585" s="264">
        <f t="shared" si="59"/>
        <v>0</v>
      </c>
      <c r="U585" s="264">
        <f t="shared" si="60"/>
        <v>0</v>
      </c>
      <c r="V585" s="264">
        <f t="shared" si="61"/>
        <v>0</v>
      </c>
      <c r="W585" s="264">
        <f t="shared" si="62"/>
        <v>0</v>
      </c>
      <c r="X585" s="264">
        <f t="shared" si="63"/>
        <v>0</v>
      </c>
    </row>
    <row r="586" spans="1:24" ht="12.75" customHeight="1" x14ac:dyDescent="0.25">
      <c r="A586" s="2"/>
      <c r="B586" s="125"/>
      <c r="C586" s="84"/>
      <c r="D586" s="1">
        <v>0</v>
      </c>
      <c r="P586" s="264">
        <f t="shared" si="64"/>
        <v>0</v>
      </c>
      <c r="Q586" s="266">
        <f t="shared" si="58"/>
        <v>0</v>
      </c>
      <c r="T586" s="264">
        <f t="shared" si="59"/>
        <v>0</v>
      </c>
      <c r="U586" s="264">
        <f t="shared" si="60"/>
        <v>0</v>
      </c>
      <c r="V586" s="264">
        <f t="shared" si="61"/>
        <v>0</v>
      </c>
      <c r="W586" s="264">
        <f t="shared" si="62"/>
        <v>0</v>
      </c>
      <c r="X586" s="264">
        <f t="shared" si="63"/>
        <v>0</v>
      </c>
    </row>
    <row r="587" spans="1:24" ht="117" x14ac:dyDescent="0.25">
      <c r="A587" s="2" t="s">
        <v>211</v>
      </c>
      <c r="B587" s="91" t="s">
        <v>505</v>
      </c>
      <c r="C587" s="84" t="s">
        <v>148</v>
      </c>
      <c r="D587" s="85">
        <v>1</v>
      </c>
      <c r="E587" s="143">
        <f>H587</f>
        <v>5900</v>
      </c>
      <c r="F587" s="144">
        <f>E587*D587</f>
        <v>5900</v>
      </c>
      <c r="H587" s="146">
        <v>5900</v>
      </c>
      <c r="J587" s="264">
        <v>825.15507946784032</v>
      </c>
      <c r="K587" s="264">
        <v>124.62502488291562</v>
      </c>
      <c r="L587" s="264">
        <v>2014.7108427419357</v>
      </c>
      <c r="M587" s="264">
        <v>133.29137500000002</v>
      </c>
      <c r="N587" s="264">
        <v>743.4677419354839</v>
      </c>
      <c r="O587" s="264">
        <v>3841.25</v>
      </c>
      <c r="P587" s="264">
        <f t="shared" si="64"/>
        <v>3841.25</v>
      </c>
      <c r="Q587" s="266">
        <f t="shared" ref="Q587:Q650" si="65">F587-P587</f>
        <v>2058.75</v>
      </c>
      <c r="T587" s="264">
        <f t="shared" ref="T587:T650" si="66">J587*$D587</f>
        <v>825.15507946784032</v>
      </c>
      <c r="U587" s="264">
        <f t="shared" ref="U587:U650" si="67">K587*$D587</f>
        <v>124.62502488291562</v>
      </c>
      <c r="V587" s="264">
        <f t="shared" ref="V587:V650" si="68">L587*$D587</f>
        <v>2014.7108427419357</v>
      </c>
      <c r="W587" s="264">
        <f t="shared" ref="W587:W650" si="69">M587*$D587</f>
        <v>133.29137500000002</v>
      </c>
      <c r="X587" s="264">
        <f t="shared" ref="X587:X650" si="70">N587*$D587</f>
        <v>743.4677419354839</v>
      </c>
    </row>
    <row r="588" spans="1:24" ht="12.75" customHeight="1" thickBot="1" x14ac:dyDescent="0.3">
      <c r="B588" s="125"/>
      <c r="P588" s="264">
        <f t="shared" si="64"/>
        <v>0</v>
      </c>
      <c r="Q588" s="266">
        <f t="shared" si="65"/>
        <v>0</v>
      </c>
      <c r="T588" s="264">
        <f t="shared" si="66"/>
        <v>0</v>
      </c>
      <c r="U588" s="264">
        <f t="shared" si="67"/>
        <v>0</v>
      </c>
      <c r="V588" s="264">
        <f t="shared" si="68"/>
        <v>0</v>
      </c>
      <c r="W588" s="264">
        <f t="shared" si="69"/>
        <v>0</v>
      </c>
      <c r="X588" s="264">
        <f t="shared" si="70"/>
        <v>0</v>
      </c>
    </row>
    <row r="589" spans="1:24" ht="12.75" customHeight="1" thickBot="1" x14ac:dyDescent="0.3">
      <c r="A589" s="10" t="s">
        <v>155</v>
      </c>
      <c r="B589" s="11" t="s">
        <v>506</v>
      </c>
      <c r="C589" s="12"/>
      <c r="D589" s="13"/>
      <c r="E589" s="172"/>
      <c r="F589" s="168">
        <f>F587+F578+F569</f>
        <v>51740</v>
      </c>
      <c r="P589" s="264">
        <f t="shared" ref="P589:P652" si="71">O589*D589</f>
        <v>0</v>
      </c>
      <c r="T589" s="264">
        <f t="shared" si="66"/>
        <v>0</v>
      </c>
      <c r="U589" s="264">
        <f t="shared" si="67"/>
        <v>0</v>
      </c>
      <c r="V589" s="264">
        <f t="shared" si="68"/>
        <v>0</v>
      </c>
      <c r="W589" s="264">
        <f t="shared" si="69"/>
        <v>0</v>
      </c>
      <c r="X589" s="264">
        <f t="shared" si="70"/>
        <v>0</v>
      </c>
    </row>
    <row r="590" spans="1:24" ht="12.75" customHeight="1" thickBot="1" x14ac:dyDescent="0.3">
      <c r="A590" s="27"/>
      <c r="B590" s="28"/>
      <c r="C590" s="29"/>
      <c r="D590" s="30"/>
      <c r="E590" s="153"/>
      <c r="F590" s="154"/>
      <c r="P590" s="264">
        <f t="shared" si="71"/>
        <v>0</v>
      </c>
      <c r="Q590" s="266">
        <f t="shared" si="65"/>
        <v>0</v>
      </c>
      <c r="T590" s="264">
        <f t="shared" si="66"/>
        <v>0</v>
      </c>
      <c r="U590" s="264">
        <f t="shared" si="67"/>
        <v>0</v>
      </c>
      <c r="V590" s="264">
        <f t="shared" si="68"/>
        <v>0</v>
      </c>
      <c r="W590" s="264">
        <f t="shared" si="69"/>
        <v>0</v>
      </c>
      <c r="X590" s="264">
        <f t="shared" si="70"/>
        <v>0</v>
      </c>
    </row>
    <row r="591" spans="1:24" ht="14.5" thickBot="1" x14ac:dyDescent="0.3">
      <c r="A591" s="221" t="s">
        <v>507</v>
      </c>
      <c r="B591" s="222"/>
      <c r="C591" s="222"/>
      <c r="D591" s="222"/>
      <c r="E591" s="222"/>
      <c r="F591" s="223"/>
      <c r="P591" s="264">
        <f t="shared" si="71"/>
        <v>0</v>
      </c>
      <c r="Q591" s="266">
        <f t="shared" si="65"/>
        <v>0</v>
      </c>
      <c r="T591" s="264">
        <f t="shared" si="66"/>
        <v>0</v>
      </c>
      <c r="U591" s="264">
        <f t="shared" si="67"/>
        <v>0</v>
      </c>
      <c r="V591" s="264">
        <f t="shared" si="68"/>
        <v>0</v>
      </c>
      <c r="W591" s="264">
        <f t="shared" si="69"/>
        <v>0</v>
      </c>
      <c r="X591" s="264">
        <f t="shared" si="70"/>
        <v>0</v>
      </c>
    </row>
    <row r="592" spans="1:24" ht="12.75" customHeight="1" x14ac:dyDescent="0.25">
      <c r="A592" s="5"/>
      <c r="B592" s="4"/>
      <c r="C592" s="6"/>
      <c r="D592" s="7"/>
      <c r="P592" s="264">
        <f t="shared" si="71"/>
        <v>0</v>
      </c>
      <c r="Q592" s="266">
        <f t="shared" si="65"/>
        <v>0</v>
      </c>
      <c r="T592" s="264">
        <f t="shared" si="66"/>
        <v>0</v>
      </c>
      <c r="U592" s="264">
        <f t="shared" si="67"/>
        <v>0</v>
      </c>
      <c r="V592" s="264">
        <f t="shared" si="68"/>
        <v>0</v>
      </c>
      <c r="W592" s="264">
        <f t="shared" si="69"/>
        <v>0</v>
      </c>
      <c r="X592" s="264">
        <f t="shared" si="70"/>
        <v>0</v>
      </c>
    </row>
    <row r="593" spans="1:24" ht="12.75" customHeight="1" x14ac:dyDescent="0.25">
      <c r="A593" s="2" t="s">
        <v>36</v>
      </c>
      <c r="B593" s="227" t="s">
        <v>508</v>
      </c>
      <c r="C593" s="3" t="s">
        <v>221</v>
      </c>
      <c r="D593" s="1">
        <v>60</v>
      </c>
      <c r="E593" s="143">
        <f>H593</f>
        <v>73</v>
      </c>
      <c r="F593" s="144">
        <f>E593*D593</f>
        <v>4380</v>
      </c>
      <c r="H593" s="146">
        <v>73</v>
      </c>
      <c r="J593" s="264">
        <v>17.399950911004247</v>
      </c>
      <c r="K593" s="264">
        <v>2.627953664957023</v>
      </c>
      <c r="L593" s="264">
        <v>42.483977419354844</v>
      </c>
      <c r="M593" s="264">
        <v>2.8107000000000002</v>
      </c>
      <c r="N593" s="264">
        <v>15.67741935483871</v>
      </c>
      <c r="O593" s="264">
        <v>81</v>
      </c>
      <c r="P593" s="264">
        <f t="shared" si="71"/>
        <v>4860</v>
      </c>
      <c r="Q593" s="266">
        <f t="shared" si="65"/>
        <v>-480</v>
      </c>
      <c r="T593" s="264">
        <f t="shared" si="66"/>
        <v>1043.9970546602549</v>
      </c>
      <c r="U593" s="264">
        <f t="shared" si="67"/>
        <v>157.67721989742137</v>
      </c>
      <c r="V593" s="264">
        <f t="shared" si="68"/>
        <v>2549.0386451612908</v>
      </c>
      <c r="W593" s="264">
        <f t="shared" si="69"/>
        <v>168.64200000000002</v>
      </c>
      <c r="X593" s="264">
        <f t="shared" si="70"/>
        <v>940.64516129032256</v>
      </c>
    </row>
    <row r="594" spans="1:24" ht="12.75" customHeight="1" x14ac:dyDescent="0.25">
      <c r="B594" s="227"/>
      <c r="P594" s="264">
        <f t="shared" si="71"/>
        <v>0</v>
      </c>
      <c r="Q594" s="266">
        <f t="shared" si="65"/>
        <v>0</v>
      </c>
      <c r="T594" s="264">
        <f t="shared" si="66"/>
        <v>0</v>
      </c>
      <c r="U594" s="264">
        <f t="shared" si="67"/>
        <v>0</v>
      </c>
      <c r="V594" s="264">
        <f t="shared" si="68"/>
        <v>0</v>
      </c>
      <c r="W594" s="264">
        <f t="shared" si="69"/>
        <v>0</v>
      </c>
      <c r="X594" s="264">
        <f t="shared" si="70"/>
        <v>0</v>
      </c>
    </row>
    <row r="595" spans="1:24" ht="12.75" customHeight="1" x14ac:dyDescent="0.25">
      <c r="B595" s="227"/>
      <c r="P595" s="264">
        <f t="shared" si="71"/>
        <v>0</v>
      </c>
      <c r="Q595" s="266">
        <f t="shared" si="65"/>
        <v>0</v>
      </c>
      <c r="T595" s="264">
        <f t="shared" si="66"/>
        <v>0</v>
      </c>
      <c r="U595" s="264">
        <f t="shared" si="67"/>
        <v>0</v>
      </c>
      <c r="V595" s="264">
        <f t="shared" si="68"/>
        <v>0</v>
      </c>
      <c r="W595" s="264">
        <f t="shared" si="69"/>
        <v>0</v>
      </c>
      <c r="X595" s="264">
        <f t="shared" si="70"/>
        <v>0</v>
      </c>
    </row>
    <row r="596" spans="1:24" ht="12.75" customHeight="1" x14ac:dyDescent="0.25">
      <c r="B596" s="227"/>
      <c r="P596" s="264">
        <f t="shared" si="71"/>
        <v>0</v>
      </c>
      <c r="Q596" s="266">
        <f t="shared" si="65"/>
        <v>0</v>
      </c>
      <c r="T596" s="264">
        <f t="shared" si="66"/>
        <v>0</v>
      </c>
      <c r="U596" s="264">
        <f t="shared" si="67"/>
        <v>0</v>
      </c>
      <c r="V596" s="264">
        <f t="shared" si="68"/>
        <v>0</v>
      </c>
      <c r="W596" s="264">
        <f t="shared" si="69"/>
        <v>0</v>
      </c>
      <c r="X596" s="264">
        <f t="shared" si="70"/>
        <v>0</v>
      </c>
    </row>
    <row r="597" spans="1:24" ht="12.75" customHeight="1" x14ac:dyDescent="0.25">
      <c r="A597" s="2" t="s">
        <v>171</v>
      </c>
      <c r="B597" s="227" t="s">
        <v>509</v>
      </c>
      <c r="C597" s="3" t="s">
        <v>130</v>
      </c>
      <c r="D597" s="1">
        <v>1</v>
      </c>
      <c r="E597" s="143">
        <f>H597</f>
        <v>330</v>
      </c>
      <c r="F597" s="144">
        <f>E597*D597</f>
        <v>330</v>
      </c>
      <c r="H597" s="146">
        <v>330</v>
      </c>
      <c r="J597" s="264">
        <v>70.854318623279511</v>
      </c>
      <c r="K597" s="264">
        <v>10.701286874684252</v>
      </c>
      <c r="L597" s="264">
        <v>172.998952</v>
      </c>
      <c r="M597" s="264">
        <v>11.445447999999999</v>
      </c>
      <c r="N597" s="264">
        <v>63.839999999999996</v>
      </c>
      <c r="O597" s="264">
        <f>266*1.24</f>
        <v>329.84</v>
      </c>
      <c r="P597" s="264">
        <f t="shared" si="71"/>
        <v>329.84</v>
      </c>
      <c r="Q597" s="266">
        <f t="shared" si="65"/>
        <v>0.16000000000002501</v>
      </c>
      <c r="T597" s="264">
        <f t="shared" si="66"/>
        <v>70.854318623279511</v>
      </c>
      <c r="U597" s="264">
        <f t="shared" si="67"/>
        <v>10.701286874684252</v>
      </c>
      <c r="V597" s="264">
        <f t="shared" si="68"/>
        <v>172.998952</v>
      </c>
      <c r="W597" s="264">
        <f t="shared" si="69"/>
        <v>11.445447999999999</v>
      </c>
      <c r="X597" s="264">
        <f t="shared" si="70"/>
        <v>63.839999999999996</v>
      </c>
    </row>
    <row r="598" spans="1:24" ht="12.75" customHeight="1" x14ac:dyDescent="0.25">
      <c r="B598" s="227"/>
      <c r="P598" s="264">
        <f t="shared" si="71"/>
        <v>0</v>
      </c>
      <c r="Q598" s="266">
        <f t="shared" si="65"/>
        <v>0</v>
      </c>
      <c r="T598" s="264">
        <f t="shared" si="66"/>
        <v>0</v>
      </c>
      <c r="U598" s="264">
        <f t="shared" si="67"/>
        <v>0</v>
      </c>
      <c r="V598" s="264">
        <f t="shared" si="68"/>
        <v>0</v>
      </c>
      <c r="W598" s="264">
        <f t="shared" si="69"/>
        <v>0</v>
      </c>
      <c r="X598" s="264">
        <f t="shared" si="70"/>
        <v>0</v>
      </c>
    </row>
    <row r="599" spans="1:24" ht="12.75" customHeight="1" x14ac:dyDescent="0.25">
      <c r="B599" s="227"/>
      <c r="P599" s="264">
        <f t="shared" si="71"/>
        <v>0</v>
      </c>
      <c r="Q599" s="266">
        <f t="shared" si="65"/>
        <v>0</v>
      </c>
      <c r="T599" s="264">
        <f t="shared" si="66"/>
        <v>0</v>
      </c>
      <c r="U599" s="264">
        <f t="shared" si="67"/>
        <v>0</v>
      </c>
      <c r="V599" s="264">
        <f t="shared" si="68"/>
        <v>0</v>
      </c>
      <c r="W599" s="264">
        <f t="shared" si="69"/>
        <v>0</v>
      </c>
      <c r="X599" s="264">
        <f t="shared" si="70"/>
        <v>0</v>
      </c>
    </row>
    <row r="600" spans="1:24" ht="12.75" customHeight="1" x14ac:dyDescent="0.25">
      <c r="B600" s="227"/>
      <c r="P600" s="264">
        <f t="shared" si="71"/>
        <v>0</v>
      </c>
      <c r="Q600" s="266">
        <f t="shared" si="65"/>
        <v>0</v>
      </c>
      <c r="T600" s="264">
        <f t="shared" si="66"/>
        <v>0</v>
      </c>
      <c r="U600" s="264">
        <f t="shared" si="67"/>
        <v>0</v>
      </c>
      <c r="V600" s="264">
        <f t="shared" si="68"/>
        <v>0</v>
      </c>
      <c r="W600" s="264">
        <f t="shared" si="69"/>
        <v>0</v>
      </c>
      <c r="X600" s="264">
        <f t="shared" si="70"/>
        <v>0</v>
      </c>
    </row>
    <row r="601" spans="1:24" ht="12.75" customHeight="1" x14ac:dyDescent="0.25">
      <c r="B601" s="227"/>
      <c r="P601" s="264">
        <f t="shared" si="71"/>
        <v>0</v>
      </c>
      <c r="Q601" s="266">
        <f t="shared" si="65"/>
        <v>0</v>
      </c>
      <c r="T601" s="264">
        <f t="shared" si="66"/>
        <v>0</v>
      </c>
      <c r="U601" s="264">
        <f t="shared" si="67"/>
        <v>0</v>
      </c>
      <c r="V601" s="264">
        <f t="shared" si="68"/>
        <v>0</v>
      </c>
      <c r="W601" s="264">
        <f t="shared" si="69"/>
        <v>0</v>
      </c>
      <c r="X601" s="264">
        <f t="shared" si="70"/>
        <v>0</v>
      </c>
    </row>
    <row r="602" spans="1:24" ht="12.75" customHeight="1" x14ac:dyDescent="0.25">
      <c r="A602" s="2" t="s">
        <v>98</v>
      </c>
      <c r="B602" s="227" t="s">
        <v>510</v>
      </c>
      <c r="C602" s="3" t="s">
        <v>130</v>
      </c>
      <c r="D602" s="1">
        <v>100</v>
      </c>
      <c r="E602" s="143">
        <f>H602</f>
        <v>208</v>
      </c>
      <c r="F602" s="144">
        <f>E602*D602</f>
        <v>20800</v>
      </c>
      <c r="H602" s="146">
        <v>208</v>
      </c>
      <c r="J602" s="264">
        <v>59.503535831458969</v>
      </c>
      <c r="K602" s="264">
        <v>8.9869526567048812</v>
      </c>
      <c r="L602" s="264">
        <v>145.28471290322582</v>
      </c>
      <c r="M602" s="264">
        <v>9.6119000000000003</v>
      </c>
      <c r="N602" s="264">
        <v>53.612903225806448</v>
      </c>
      <c r="O602" s="264">
        <v>277</v>
      </c>
      <c r="P602" s="264">
        <f t="shared" si="71"/>
        <v>27700</v>
      </c>
      <c r="Q602" s="266">
        <f t="shared" si="65"/>
        <v>-6900</v>
      </c>
      <c r="T602" s="264">
        <f t="shared" si="66"/>
        <v>5950.3535831458967</v>
      </c>
      <c r="U602" s="264">
        <f t="shared" si="67"/>
        <v>898.69526567048808</v>
      </c>
      <c r="V602" s="264">
        <f t="shared" si="68"/>
        <v>14528.471290322583</v>
      </c>
      <c r="W602" s="264">
        <f t="shared" si="69"/>
        <v>961.19</v>
      </c>
      <c r="X602" s="264">
        <f t="shared" si="70"/>
        <v>5361.2903225806449</v>
      </c>
    </row>
    <row r="603" spans="1:24" ht="12.75" customHeight="1" x14ac:dyDescent="0.25">
      <c r="B603" s="227"/>
      <c r="P603" s="264">
        <f t="shared" si="71"/>
        <v>0</v>
      </c>
      <c r="Q603" s="266">
        <f t="shared" si="65"/>
        <v>0</v>
      </c>
      <c r="T603" s="264">
        <f t="shared" si="66"/>
        <v>0</v>
      </c>
      <c r="U603" s="264">
        <f t="shared" si="67"/>
        <v>0</v>
      </c>
      <c r="V603" s="264">
        <f t="shared" si="68"/>
        <v>0</v>
      </c>
      <c r="W603" s="264">
        <f t="shared" si="69"/>
        <v>0</v>
      </c>
      <c r="X603" s="264">
        <f t="shared" si="70"/>
        <v>0</v>
      </c>
    </row>
    <row r="604" spans="1:24" ht="12.75" customHeight="1" x14ac:dyDescent="0.25">
      <c r="B604" s="227"/>
      <c r="P604" s="264">
        <f t="shared" si="71"/>
        <v>0</v>
      </c>
      <c r="Q604" s="266">
        <f t="shared" si="65"/>
        <v>0</v>
      </c>
      <c r="T604" s="264">
        <f t="shared" si="66"/>
        <v>0</v>
      </c>
      <c r="U604" s="264">
        <f t="shared" si="67"/>
        <v>0</v>
      </c>
      <c r="V604" s="264">
        <f t="shared" si="68"/>
        <v>0</v>
      </c>
      <c r="W604" s="264">
        <f t="shared" si="69"/>
        <v>0</v>
      </c>
      <c r="X604" s="264">
        <f t="shared" si="70"/>
        <v>0</v>
      </c>
    </row>
    <row r="605" spans="1:24" ht="12.75" customHeight="1" x14ac:dyDescent="0.25">
      <c r="B605" s="227"/>
      <c r="P605" s="264">
        <f t="shared" si="71"/>
        <v>0</v>
      </c>
      <c r="Q605" s="266">
        <f t="shared" si="65"/>
        <v>0</v>
      </c>
      <c r="T605" s="264">
        <f t="shared" si="66"/>
        <v>0</v>
      </c>
      <c r="U605" s="264">
        <f t="shared" si="67"/>
        <v>0</v>
      </c>
      <c r="V605" s="264">
        <f t="shared" si="68"/>
        <v>0</v>
      </c>
      <c r="W605" s="264">
        <f t="shared" si="69"/>
        <v>0</v>
      </c>
      <c r="X605" s="264">
        <f t="shared" si="70"/>
        <v>0</v>
      </c>
    </row>
    <row r="606" spans="1:24" ht="12.75" customHeight="1" x14ac:dyDescent="0.25">
      <c r="A606" s="2" t="s">
        <v>117</v>
      </c>
      <c r="B606" s="227" t="s">
        <v>511</v>
      </c>
      <c r="C606" s="3" t="s">
        <v>130</v>
      </c>
      <c r="D606" s="1">
        <v>200</v>
      </c>
      <c r="E606" s="143">
        <f>H606</f>
        <v>537</v>
      </c>
      <c r="F606" s="144">
        <f>E606*D606</f>
        <v>107400</v>
      </c>
      <c r="H606" s="146">
        <v>537</v>
      </c>
      <c r="J606" s="264">
        <v>115.35523011369483</v>
      </c>
      <c r="K606" s="264">
        <v>17.422359482492858</v>
      </c>
      <c r="L606" s="264">
        <v>281.65303548387101</v>
      </c>
      <c r="M606" s="264">
        <v>18.633900000000001</v>
      </c>
      <c r="N606" s="264">
        <v>103.93548387096774</v>
      </c>
      <c r="O606" s="264">
        <v>537</v>
      </c>
      <c r="P606" s="264">
        <f t="shared" si="71"/>
        <v>107400</v>
      </c>
      <c r="Q606" s="266">
        <f t="shared" si="65"/>
        <v>0</v>
      </c>
      <c r="T606" s="264">
        <f t="shared" si="66"/>
        <v>23071.046022738967</v>
      </c>
      <c r="U606" s="264">
        <f t="shared" si="67"/>
        <v>3484.4718964985718</v>
      </c>
      <c r="V606" s="264">
        <f t="shared" si="68"/>
        <v>56330.607096774198</v>
      </c>
      <c r="W606" s="264">
        <f t="shared" si="69"/>
        <v>3726.78</v>
      </c>
      <c r="X606" s="264">
        <f t="shared" si="70"/>
        <v>20787.096774193549</v>
      </c>
    </row>
    <row r="607" spans="1:24" ht="12.75" customHeight="1" x14ac:dyDescent="0.25">
      <c r="B607" s="227"/>
      <c r="P607" s="264">
        <f t="shared" si="71"/>
        <v>0</v>
      </c>
      <c r="Q607" s="266">
        <f t="shared" si="65"/>
        <v>0</v>
      </c>
      <c r="T607" s="264">
        <f t="shared" si="66"/>
        <v>0</v>
      </c>
      <c r="U607" s="264">
        <f t="shared" si="67"/>
        <v>0</v>
      </c>
      <c r="V607" s="264">
        <f t="shared" si="68"/>
        <v>0</v>
      </c>
      <c r="W607" s="264">
        <f t="shared" si="69"/>
        <v>0</v>
      </c>
      <c r="X607" s="264">
        <f t="shared" si="70"/>
        <v>0</v>
      </c>
    </row>
    <row r="608" spans="1:24" ht="12.75" customHeight="1" x14ac:dyDescent="0.25">
      <c r="B608" s="227"/>
      <c r="P608" s="264">
        <f t="shared" si="71"/>
        <v>0</v>
      </c>
      <c r="Q608" s="266">
        <f t="shared" si="65"/>
        <v>0</v>
      </c>
      <c r="T608" s="264">
        <f t="shared" si="66"/>
        <v>0</v>
      </c>
      <c r="U608" s="264">
        <f t="shared" si="67"/>
        <v>0</v>
      </c>
      <c r="V608" s="264">
        <f t="shared" si="68"/>
        <v>0</v>
      </c>
      <c r="W608" s="264">
        <f t="shared" si="69"/>
        <v>0</v>
      </c>
      <c r="X608" s="264">
        <f t="shared" si="70"/>
        <v>0</v>
      </c>
    </row>
    <row r="609" spans="1:24" ht="12.75" customHeight="1" x14ac:dyDescent="0.25">
      <c r="B609" s="227"/>
      <c r="P609" s="264">
        <f t="shared" si="71"/>
        <v>0</v>
      </c>
      <c r="Q609" s="266">
        <f t="shared" si="65"/>
        <v>0</v>
      </c>
      <c r="T609" s="264">
        <f t="shared" si="66"/>
        <v>0</v>
      </c>
      <c r="U609" s="264">
        <f t="shared" si="67"/>
        <v>0</v>
      </c>
      <c r="V609" s="264">
        <f t="shared" si="68"/>
        <v>0</v>
      </c>
      <c r="W609" s="264">
        <f t="shared" si="69"/>
        <v>0</v>
      </c>
      <c r="X609" s="264">
        <f t="shared" si="70"/>
        <v>0</v>
      </c>
    </row>
    <row r="610" spans="1:24" ht="12.75" customHeight="1" x14ac:dyDescent="0.25">
      <c r="B610" s="227"/>
      <c r="P610" s="264">
        <f t="shared" si="71"/>
        <v>0</v>
      </c>
      <c r="Q610" s="266">
        <f t="shared" si="65"/>
        <v>0</v>
      </c>
      <c r="T610" s="264">
        <f t="shared" si="66"/>
        <v>0</v>
      </c>
      <c r="U610" s="264">
        <f t="shared" si="67"/>
        <v>0</v>
      </c>
      <c r="V610" s="264">
        <f t="shared" si="68"/>
        <v>0</v>
      </c>
      <c r="W610" s="264">
        <f t="shared" si="69"/>
        <v>0</v>
      </c>
      <c r="X610" s="264">
        <f t="shared" si="70"/>
        <v>0</v>
      </c>
    </row>
    <row r="611" spans="1:24" ht="12.75" customHeight="1" x14ac:dyDescent="0.25">
      <c r="B611" s="227"/>
      <c r="P611" s="264">
        <f t="shared" si="71"/>
        <v>0</v>
      </c>
      <c r="Q611" s="266">
        <f t="shared" si="65"/>
        <v>0</v>
      </c>
      <c r="T611" s="264">
        <f t="shared" si="66"/>
        <v>0</v>
      </c>
      <c r="U611" s="264">
        <f t="shared" si="67"/>
        <v>0</v>
      </c>
      <c r="V611" s="264">
        <f t="shared" si="68"/>
        <v>0</v>
      </c>
      <c r="W611" s="264">
        <f t="shared" si="69"/>
        <v>0</v>
      </c>
      <c r="X611" s="264">
        <f t="shared" si="70"/>
        <v>0</v>
      </c>
    </row>
    <row r="612" spans="1:24" ht="12.75" customHeight="1" thickBot="1" x14ac:dyDescent="0.3">
      <c r="B612" s="227"/>
      <c r="P612" s="264">
        <f t="shared" si="71"/>
        <v>0</v>
      </c>
      <c r="Q612" s="266">
        <f t="shared" si="65"/>
        <v>0</v>
      </c>
      <c r="T612" s="264">
        <f t="shared" si="66"/>
        <v>0</v>
      </c>
      <c r="U612" s="264">
        <f t="shared" si="67"/>
        <v>0</v>
      </c>
      <c r="V612" s="264">
        <f t="shared" si="68"/>
        <v>0</v>
      </c>
      <c r="W612" s="264">
        <f t="shared" si="69"/>
        <v>0</v>
      </c>
      <c r="X612" s="264">
        <f t="shared" si="70"/>
        <v>0</v>
      </c>
    </row>
    <row r="613" spans="1:24" ht="12.75" customHeight="1" thickBot="1" x14ac:dyDescent="0.3">
      <c r="A613" s="10" t="s">
        <v>228</v>
      </c>
      <c r="B613" s="11" t="s">
        <v>512</v>
      </c>
      <c r="C613" s="12"/>
      <c r="D613" s="13"/>
      <c r="E613" s="172"/>
      <c r="F613" s="168">
        <f>F606+F602+F597+F593</f>
        <v>132910</v>
      </c>
      <c r="P613" s="264">
        <f t="shared" si="71"/>
        <v>0</v>
      </c>
      <c r="T613" s="264">
        <f t="shared" si="66"/>
        <v>0</v>
      </c>
      <c r="U613" s="264">
        <f t="shared" si="67"/>
        <v>0</v>
      </c>
      <c r="V613" s="264">
        <f t="shared" si="68"/>
        <v>0</v>
      </c>
      <c r="W613" s="264">
        <f t="shared" si="69"/>
        <v>0</v>
      </c>
      <c r="X613" s="264">
        <f t="shared" si="70"/>
        <v>0</v>
      </c>
    </row>
    <row r="614" spans="1:24" ht="12.75" customHeight="1" thickBot="1" x14ac:dyDescent="0.3">
      <c r="A614" s="27"/>
      <c r="B614" s="28"/>
      <c r="C614" s="29"/>
      <c r="D614" s="30"/>
      <c r="E614" s="153"/>
      <c r="F614" s="154"/>
      <c r="P614" s="264">
        <f t="shared" si="71"/>
        <v>0</v>
      </c>
      <c r="Q614" s="266">
        <f t="shared" si="65"/>
        <v>0</v>
      </c>
      <c r="T614" s="264">
        <f t="shared" si="66"/>
        <v>0</v>
      </c>
      <c r="U614" s="264">
        <f t="shared" si="67"/>
        <v>0</v>
      </c>
      <c r="V614" s="264">
        <f t="shared" si="68"/>
        <v>0</v>
      </c>
      <c r="W614" s="264">
        <f t="shared" si="69"/>
        <v>0</v>
      </c>
      <c r="X614" s="264">
        <f t="shared" si="70"/>
        <v>0</v>
      </c>
    </row>
    <row r="615" spans="1:24" ht="14.5" thickBot="1" x14ac:dyDescent="0.3">
      <c r="A615" s="221" t="s">
        <v>297</v>
      </c>
      <c r="B615" s="222"/>
      <c r="C615" s="222"/>
      <c r="D615" s="222"/>
      <c r="E615" s="222"/>
      <c r="F615" s="223"/>
      <c r="P615" s="264">
        <f t="shared" si="71"/>
        <v>0</v>
      </c>
      <c r="Q615" s="266">
        <f t="shared" si="65"/>
        <v>0</v>
      </c>
      <c r="T615" s="264">
        <f t="shared" si="66"/>
        <v>0</v>
      </c>
      <c r="U615" s="264">
        <f t="shared" si="67"/>
        <v>0</v>
      </c>
      <c r="V615" s="264">
        <f t="shared" si="68"/>
        <v>0</v>
      </c>
      <c r="W615" s="264">
        <f t="shared" si="69"/>
        <v>0</v>
      </c>
      <c r="X615" s="264">
        <f t="shared" si="70"/>
        <v>0</v>
      </c>
    </row>
    <row r="616" spans="1:24" ht="12.75" customHeight="1" x14ac:dyDescent="0.25">
      <c r="A616" s="5"/>
      <c r="B616" s="4"/>
      <c r="C616" s="6"/>
      <c r="D616" s="7"/>
      <c r="P616" s="264">
        <f t="shared" si="71"/>
        <v>0</v>
      </c>
      <c r="Q616" s="266">
        <f t="shared" si="65"/>
        <v>0</v>
      </c>
      <c r="T616" s="264">
        <f t="shared" si="66"/>
        <v>0</v>
      </c>
      <c r="U616" s="264">
        <f t="shared" si="67"/>
        <v>0</v>
      </c>
      <c r="V616" s="264">
        <f t="shared" si="68"/>
        <v>0</v>
      </c>
      <c r="W616" s="264">
        <f t="shared" si="69"/>
        <v>0</v>
      </c>
      <c r="X616" s="264">
        <f t="shared" si="70"/>
        <v>0</v>
      </c>
    </row>
    <row r="617" spans="1:24" ht="12.75" customHeight="1" x14ac:dyDescent="0.25">
      <c r="A617" s="2" t="s">
        <v>172</v>
      </c>
      <c r="B617" s="227" t="s">
        <v>513</v>
      </c>
      <c r="C617" s="84" t="s">
        <v>221</v>
      </c>
      <c r="D617" s="85">
        <v>90</v>
      </c>
      <c r="E617" s="143">
        <f>H617</f>
        <v>337</v>
      </c>
      <c r="F617" s="144">
        <f>E617*D617</f>
        <v>30330</v>
      </c>
      <c r="H617" s="146">
        <v>337</v>
      </c>
      <c r="I617" s="183" t="s">
        <v>374</v>
      </c>
      <c r="J617" s="264">
        <v>72.392388358128784</v>
      </c>
      <c r="K617" s="264">
        <v>10.933585001117491</v>
      </c>
      <c r="L617" s="264">
        <v>176.75432580645162</v>
      </c>
      <c r="M617" s="264">
        <v>11.693900000000001</v>
      </c>
      <c r="N617" s="264">
        <v>65.225806451612897</v>
      </c>
      <c r="O617" s="264">
        <v>337</v>
      </c>
      <c r="P617" s="264">
        <f t="shared" si="71"/>
        <v>30330</v>
      </c>
      <c r="Q617" s="266">
        <f t="shared" si="65"/>
        <v>0</v>
      </c>
      <c r="T617" s="264">
        <f t="shared" si="66"/>
        <v>6515.3149522315907</v>
      </c>
      <c r="U617" s="264">
        <f t="shared" si="67"/>
        <v>984.0226501005742</v>
      </c>
      <c r="V617" s="264">
        <f t="shared" si="68"/>
        <v>15907.889322580646</v>
      </c>
      <c r="W617" s="264">
        <f t="shared" si="69"/>
        <v>1052.451</v>
      </c>
      <c r="X617" s="264">
        <f t="shared" si="70"/>
        <v>5870.322580645161</v>
      </c>
    </row>
    <row r="618" spans="1:24" ht="12.75" customHeight="1" x14ac:dyDescent="0.25">
      <c r="B618" s="227"/>
      <c r="C618" s="160"/>
      <c r="D618" s="160"/>
      <c r="P618" s="264">
        <f t="shared" si="71"/>
        <v>0</v>
      </c>
      <c r="Q618" s="266">
        <f t="shared" si="65"/>
        <v>0</v>
      </c>
      <c r="T618" s="264">
        <f t="shared" si="66"/>
        <v>0</v>
      </c>
      <c r="U618" s="264">
        <f t="shared" si="67"/>
        <v>0</v>
      </c>
      <c r="V618" s="264">
        <f t="shared" si="68"/>
        <v>0</v>
      </c>
      <c r="W618" s="264">
        <f t="shared" si="69"/>
        <v>0</v>
      </c>
      <c r="X618" s="264">
        <f t="shared" si="70"/>
        <v>0</v>
      </c>
    </row>
    <row r="619" spans="1:24" ht="12.75" customHeight="1" x14ac:dyDescent="0.25">
      <c r="B619" s="227"/>
      <c r="C619" s="160"/>
      <c r="D619" s="160"/>
      <c r="P619" s="264">
        <f t="shared" si="71"/>
        <v>0</v>
      </c>
      <c r="Q619" s="266">
        <f t="shared" si="65"/>
        <v>0</v>
      </c>
      <c r="T619" s="264">
        <f t="shared" si="66"/>
        <v>0</v>
      </c>
      <c r="U619" s="264">
        <f t="shared" si="67"/>
        <v>0</v>
      </c>
      <c r="V619" s="264">
        <f t="shared" si="68"/>
        <v>0</v>
      </c>
      <c r="W619" s="264">
        <f t="shared" si="69"/>
        <v>0</v>
      </c>
      <c r="X619" s="264">
        <f t="shared" si="70"/>
        <v>0</v>
      </c>
    </row>
    <row r="620" spans="1:24" ht="12.75" customHeight="1" x14ac:dyDescent="0.25">
      <c r="B620" s="227"/>
      <c r="C620" s="160"/>
      <c r="D620" s="160"/>
      <c r="P620" s="264">
        <f t="shared" si="71"/>
        <v>0</v>
      </c>
      <c r="Q620" s="266">
        <f t="shared" si="65"/>
        <v>0</v>
      </c>
      <c r="T620" s="264">
        <f t="shared" si="66"/>
        <v>0</v>
      </c>
      <c r="U620" s="264">
        <f t="shared" si="67"/>
        <v>0</v>
      </c>
      <c r="V620" s="264">
        <f t="shared" si="68"/>
        <v>0</v>
      </c>
      <c r="W620" s="264">
        <f t="shared" si="69"/>
        <v>0</v>
      </c>
      <c r="X620" s="264">
        <f t="shared" si="70"/>
        <v>0</v>
      </c>
    </row>
    <row r="621" spans="1:24" ht="12.75" customHeight="1" x14ac:dyDescent="0.25">
      <c r="A621" s="2" t="s">
        <v>240</v>
      </c>
      <c r="B621" s="227" t="s">
        <v>514</v>
      </c>
      <c r="C621" s="84" t="s">
        <v>130</v>
      </c>
      <c r="D621" s="85">
        <v>8</v>
      </c>
      <c r="E621" s="143">
        <f>H621</f>
        <v>1021</v>
      </c>
      <c r="F621" s="144">
        <f>E621*D621</f>
        <v>8168</v>
      </c>
      <c r="H621" s="146">
        <v>1021</v>
      </c>
      <c r="I621" s="129">
        <v>8</v>
      </c>
      <c r="J621" s="264">
        <v>219.32530716216465</v>
      </c>
      <c r="K621" s="264">
        <v>33.125193727421241</v>
      </c>
      <c r="L621" s="264">
        <v>535.50791290322582</v>
      </c>
      <c r="M621" s="264">
        <v>35.428699999999999</v>
      </c>
      <c r="N621" s="264">
        <v>197.61290322580643</v>
      </c>
      <c r="O621" s="264">
        <v>1021</v>
      </c>
      <c r="P621" s="264">
        <f t="shared" si="71"/>
        <v>8168</v>
      </c>
      <c r="Q621" s="266">
        <f t="shared" si="65"/>
        <v>0</v>
      </c>
      <c r="T621" s="264">
        <f t="shared" si="66"/>
        <v>1754.6024572973172</v>
      </c>
      <c r="U621" s="264">
        <f t="shared" si="67"/>
        <v>265.00154981936993</v>
      </c>
      <c r="V621" s="264">
        <f t="shared" si="68"/>
        <v>4284.0633032258065</v>
      </c>
      <c r="W621" s="264">
        <f t="shared" si="69"/>
        <v>283.42959999999999</v>
      </c>
      <c r="X621" s="264">
        <f t="shared" si="70"/>
        <v>1580.9032258064515</v>
      </c>
    </row>
    <row r="622" spans="1:24" ht="12.75" customHeight="1" x14ac:dyDescent="0.25">
      <c r="B622" s="227"/>
      <c r="P622" s="264">
        <f t="shared" si="71"/>
        <v>0</v>
      </c>
      <c r="Q622" s="266">
        <f t="shared" si="65"/>
        <v>0</v>
      </c>
      <c r="T622" s="264">
        <f t="shared" si="66"/>
        <v>0</v>
      </c>
      <c r="U622" s="264">
        <f t="shared" si="67"/>
        <v>0</v>
      </c>
      <c r="V622" s="264">
        <f t="shared" si="68"/>
        <v>0</v>
      </c>
      <c r="W622" s="264">
        <f t="shared" si="69"/>
        <v>0</v>
      </c>
      <c r="X622" s="264">
        <f t="shared" si="70"/>
        <v>0</v>
      </c>
    </row>
    <row r="623" spans="1:24" ht="12.75" customHeight="1" x14ac:dyDescent="0.25">
      <c r="B623" s="227"/>
      <c r="P623" s="264">
        <f t="shared" si="71"/>
        <v>0</v>
      </c>
      <c r="Q623" s="266">
        <f t="shared" si="65"/>
        <v>0</v>
      </c>
      <c r="T623" s="264">
        <f t="shared" si="66"/>
        <v>0</v>
      </c>
      <c r="U623" s="264">
        <f t="shared" si="67"/>
        <v>0</v>
      </c>
      <c r="V623" s="264">
        <f t="shared" si="68"/>
        <v>0</v>
      </c>
      <c r="W623" s="264">
        <f t="shared" si="69"/>
        <v>0</v>
      </c>
      <c r="X623" s="264">
        <f t="shared" si="70"/>
        <v>0</v>
      </c>
    </row>
    <row r="624" spans="1:24" ht="12.75" customHeight="1" x14ac:dyDescent="0.25">
      <c r="B624" s="227"/>
      <c r="P624" s="264">
        <f t="shared" si="71"/>
        <v>0</v>
      </c>
      <c r="Q624" s="266">
        <f t="shared" si="65"/>
        <v>0</v>
      </c>
      <c r="T624" s="264">
        <f t="shared" si="66"/>
        <v>0</v>
      </c>
      <c r="U624" s="264">
        <f t="shared" si="67"/>
        <v>0</v>
      </c>
      <c r="V624" s="264">
        <f t="shared" si="68"/>
        <v>0</v>
      </c>
      <c r="W624" s="264">
        <f t="shared" si="69"/>
        <v>0</v>
      </c>
      <c r="X624" s="264">
        <f t="shared" si="70"/>
        <v>0</v>
      </c>
    </row>
    <row r="625" spans="1:24" ht="12.75" customHeight="1" x14ac:dyDescent="0.25">
      <c r="B625" s="227"/>
      <c r="P625" s="264">
        <f t="shared" si="71"/>
        <v>0</v>
      </c>
      <c r="Q625" s="266">
        <f t="shared" si="65"/>
        <v>0</v>
      </c>
      <c r="T625" s="264">
        <f t="shared" si="66"/>
        <v>0</v>
      </c>
      <c r="U625" s="264">
        <f t="shared" si="67"/>
        <v>0</v>
      </c>
      <c r="V625" s="264">
        <f t="shared" si="68"/>
        <v>0</v>
      </c>
      <c r="W625" s="264">
        <f t="shared" si="69"/>
        <v>0</v>
      </c>
      <c r="X625" s="264">
        <f t="shared" si="70"/>
        <v>0</v>
      </c>
    </row>
    <row r="626" spans="1:24" ht="12.75" customHeight="1" thickBot="1" x14ac:dyDescent="0.3">
      <c r="B626" s="227"/>
      <c r="P626" s="264">
        <f t="shared" si="71"/>
        <v>0</v>
      </c>
      <c r="Q626" s="266">
        <f t="shared" si="65"/>
        <v>0</v>
      </c>
      <c r="T626" s="264">
        <f t="shared" si="66"/>
        <v>0</v>
      </c>
      <c r="U626" s="264">
        <f t="shared" si="67"/>
        <v>0</v>
      </c>
      <c r="V626" s="264">
        <f t="shared" si="68"/>
        <v>0</v>
      </c>
      <c r="W626" s="264">
        <f t="shared" si="69"/>
        <v>0</v>
      </c>
      <c r="X626" s="264">
        <f t="shared" si="70"/>
        <v>0</v>
      </c>
    </row>
    <row r="627" spans="1:24" ht="12.75" customHeight="1" thickBot="1" x14ac:dyDescent="0.3">
      <c r="A627" s="10" t="s">
        <v>22</v>
      </c>
      <c r="B627" s="11" t="s">
        <v>515</v>
      </c>
      <c r="C627" s="12"/>
      <c r="D627" s="13"/>
      <c r="E627" s="172"/>
      <c r="F627" s="168">
        <f>F621+F617</f>
        <v>38498</v>
      </c>
      <c r="P627" s="264">
        <f t="shared" si="71"/>
        <v>0</v>
      </c>
      <c r="T627" s="264">
        <f t="shared" si="66"/>
        <v>0</v>
      </c>
      <c r="U627" s="264">
        <f t="shared" si="67"/>
        <v>0</v>
      </c>
      <c r="V627" s="264">
        <f t="shared" si="68"/>
        <v>0</v>
      </c>
      <c r="W627" s="264">
        <f t="shared" si="69"/>
        <v>0</v>
      </c>
      <c r="X627" s="264">
        <f t="shared" si="70"/>
        <v>0</v>
      </c>
    </row>
    <row r="628" spans="1:24" ht="12.75" customHeight="1" thickBot="1" x14ac:dyDescent="0.3">
      <c r="A628" s="27"/>
      <c r="B628" s="28"/>
      <c r="C628" s="29"/>
      <c r="D628" s="30"/>
      <c r="E628" s="153"/>
      <c r="F628" s="154"/>
      <c r="P628" s="264">
        <f t="shared" si="71"/>
        <v>0</v>
      </c>
      <c r="T628" s="264">
        <f t="shared" si="66"/>
        <v>0</v>
      </c>
      <c r="U628" s="264">
        <f t="shared" si="67"/>
        <v>0</v>
      </c>
      <c r="V628" s="264">
        <f t="shared" si="68"/>
        <v>0</v>
      </c>
      <c r="W628" s="264">
        <f t="shared" si="69"/>
        <v>0</v>
      </c>
      <c r="X628" s="264">
        <f t="shared" si="70"/>
        <v>0</v>
      </c>
    </row>
    <row r="629" spans="1:24" ht="16" thickBot="1" x14ac:dyDescent="0.3">
      <c r="A629" s="67" t="s">
        <v>32</v>
      </c>
      <c r="B629" s="68" t="s">
        <v>516</v>
      </c>
      <c r="C629" s="69"/>
      <c r="D629" s="70"/>
      <c r="E629" s="178"/>
      <c r="F629" s="179">
        <f>F627++F613+F589+F565+F541+F521</f>
        <v>1926995.1</v>
      </c>
      <c r="P629" s="264">
        <f t="shared" si="71"/>
        <v>0</v>
      </c>
      <c r="R629" s="266">
        <f>SUM(P474:P627)</f>
        <v>2370641.8160000001</v>
      </c>
      <c r="T629" s="264">
        <f t="shared" si="66"/>
        <v>0</v>
      </c>
      <c r="U629" s="264">
        <f t="shared" si="67"/>
        <v>0</v>
      </c>
      <c r="V629" s="264">
        <f t="shared" si="68"/>
        <v>0</v>
      </c>
      <c r="W629" s="264">
        <f t="shared" si="69"/>
        <v>0</v>
      </c>
      <c r="X629" s="264">
        <f t="shared" si="70"/>
        <v>0</v>
      </c>
    </row>
    <row r="630" spans="1:24" ht="12.75" customHeight="1" thickBot="1" x14ac:dyDescent="0.3">
      <c r="A630" s="5"/>
      <c r="B630" s="4"/>
      <c r="C630" s="6"/>
      <c r="D630" s="7"/>
      <c r="P630" s="264">
        <f t="shared" si="71"/>
        <v>0</v>
      </c>
      <c r="Q630" s="266">
        <f t="shared" si="65"/>
        <v>0</v>
      </c>
      <c r="T630" s="264">
        <f t="shared" si="66"/>
        <v>0</v>
      </c>
      <c r="U630" s="264">
        <f t="shared" si="67"/>
        <v>0</v>
      </c>
      <c r="V630" s="264">
        <f t="shared" si="68"/>
        <v>0</v>
      </c>
      <c r="W630" s="264">
        <f t="shared" si="69"/>
        <v>0</v>
      </c>
      <c r="X630" s="264">
        <f t="shared" si="70"/>
        <v>0</v>
      </c>
    </row>
    <row r="631" spans="1:24" ht="16" thickBot="1" x14ac:dyDescent="0.3">
      <c r="A631" s="213" t="s">
        <v>517</v>
      </c>
      <c r="B631" s="214"/>
      <c r="C631" s="214"/>
      <c r="D631" s="214"/>
      <c r="E631" s="214"/>
      <c r="F631" s="215"/>
      <c r="P631" s="264">
        <f t="shared" si="71"/>
        <v>0</v>
      </c>
      <c r="Q631" s="266">
        <f t="shared" si="65"/>
        <v>0</v>
      </c>
      <c r="T631" s="264">
        <f t="shared" si="66"/>
        <v>0</v>
      </c>
      <c r="U631" s="264">
        <f t="shared" si="67"/>
        <v>0</v>
      </c>
      <c r="V631" s="264">
        <f t="shared" si="68"/>
        <v>0</v>
      </c>
      <c r="W631" s="264">
        <f t="shared" si="69"/>
        <v>0</v>
      </c>
      <c r="X631" s="264">
        <f t="shared" si="70"/>
        <v>0</v>
      </c>
    </row>
    <row r="632" spans="1:24" ht="12.75" customHeight="1" x14ac:dyDescent="0.25">
      <c r="A632" s="5"/>
      <c r="B632" s="4"/>
      <c r="C632" s="6"/>
      <c r="D632" s="7"/>
      <c r="P632" s="264">
        <f t="shared" si="71"/>
        <v>0</v>
      </c>
      <c r="Q632" s="266">
        <f t="shared" si="65"/>
        <v>0</v>
      </c>
      <c r="T632" s="264">
        <f t="shared" si="66"/>
        <v>0</v>
      </c>
      <c r="U632" s="264">
        <f t="shared" si="67"/>
        <v>0</v>
      </c>
      <c r="V632" s="264">
        <f t="shared" si="68"/>
        <v>0</v>
      </c>
      <c r="W632" s="264">
        <f t="shared" si="69"/>
        <v>0</v>
      </c>
      <c r="X632" s="264">
        <f t="shared" si="70"/>
        <v>0</v>
      </c>
    </row>
    <row r="633" spans="1:24" ht="12.75" customHeight="1" x14ac:dyDescent="0.25">
      <c r="A633" s="2" t="s">
        <v>229</v>
      </c>
      <c r="B633" s="227" t="s">
        <v>518</v>
      </c>
      <c r="C633" s="84" t="s">
        <v>221</v>
      </c>
      <c r="D633" s="1">
        <v>63</v>
      </c>
      <c r="E633" s="143">
        <f>H633</f>
        <v>1037</v>
      </c>
      <c r="F633" s="144">
        <f>E633*D633</f>
        <v>65331</v>
      </c>
      <c r="H633" s="146">
        <v>1037</v>
      </c>
      <c r="J633" s="264">
        <v>207.78978415079516</v>
      </c>
      <c r="K633" s="264">
        <v>31.382957779171957</v>
      </c>
      <c r="L633" s="264">
        <v>507.34260935483871</v>
      </c>
      <c r="M633" s="264">
        <v>33.565309999999997</v>
      </c>
      <c r="N633" s="264">
        <v>187.21935483870968</v>
      </c>
      <c r="O633" s="264">
        <v>967.3</v>
      </c>
      <c r="P633" s="264">
        <f t="shared" si="71"/>
        <v>60939.899999999994</v>
      </c>
      <c r="Q633" s="266">
        <f t="shared" si="65"/>
        <v>4391.1000000000058</v>
      </c>
      <c r="T633" s="264">
        <f t="shared" si="66"/>
        <v>13090.756401500095</v>
      </c>
      <c r="U633" s="264">
        <f t="shared" si="67"/>
        <v>1977.1263400878333</v>
      </c>
      <c r="V633" s="264">
        <f t="shared" si="68"/>
        <v>31962.584389354837</v>
      </c>
      <c r="W633" s="264">
        <f t="shared" si="69"/>
        <v>2114.6145299999998</v>
      </c>
      <c r="X633" s="264">
        <f t="shared" si="70"/>
        <v>11794.81935483871</v>
      </c>
    </row>
    <row r="634" spans="1:24" ht="12.75" customHeight="1" x14ac:dyDescent="0.25">
      <c r="B634" s="227"/>
      <c r="C634" s="160"/>
      <c r="P634" s="264">
        <f t="shared" si="71"/>
        <v>0</v>
      </c>
      <c r="Q634" s="266">
        <f t="shared" si="65"/>
        <v>0</v>
      </c>
      <c r="T634" s="264">
        <f t="shared" si="66"/>
        <v>0</v>
      </c>
      <c r="U634" s="264">
        <f t="shared" si="67"/>
        <v>0</v>
      </c>
      <c r="V634" s="264">
        <f t="shared" si="68"/>
        <v>0</v>
      </c>
      <c r="W634" s="264">
        <f t="shared" si="69"/>
        <v>0</v>
      </c>
      <c r="X634" s="264">
        <f t="shared" si="70"/>
        <v>0</v>
      </c>
    </row>
    <row r="635" spans="1:24" ht="12.75" customHeight="1" x14ac:dyDescent="0.25">
      <c r="B635" s="227"/>
      <c r="C635" s="160"/>
      <c r="P635" s="264">
        <f t="shared" si="71"/>
        <v>0</v>
      </c>
      <c r="Q635" s="266">
        <f t="shared" si="65"/>
        <v>0</v>
      </c>
      <c r="T635" s="264">
        <f t="shared" si="66"/>
        <v>0</v>
      </c>
      <c r="U635" s="264">
        <f t="shared" si="67"/>
        <v>0</v>
      </c>
      <c r="V635" s="264">
        <f t="shared" si="68"/>
        <v>0</v>
      </c>
      <c r="W635" s="264">
        <f t="shared" si="69"/>
        <v>0</v>
      </c>
      <c r="X635" s="264">
        <f t="shared" si="70"/>
        <v>0</v>
      </c>
    </row>
    <row r="636" spans="1:24" ht="12.75" customHeight="1" x14ac:dyDescent="0.25">
      <c r="B636" s="227"/>
      <c r="C636" s="160"/>
      <c r="P636" s="264">
        <f t="shared" si="71"/>
        <v>0</v>
      </c>
      <c r="Q636" s="266">
        <f t="shared" si="65"/>
        <v>0</v>
      </c>
      <c r="T636" s="264">
        <f t="shared" si="66"/>
        <v>0</v>
      </c>
      <c r="U636" s="264">
        <f t="shared" si="67"/>
        <v>0</v>
      </c>
      <c r="V636" s="264">
        <f t="shared" si="68"/>
        <v>0</v>
      </c>
      <c r="W636" s="264">
        <f t="shared" si="69"/>
        <v>0</v>
      </c>
      <c r="X636" s="264">
        <f t="shared" si="70"/>
        <v>0</v>
      </c>
    </row>
    <row r="637" spans="1:24" ht="12.75" customHeight="1" x14ac:dyDescent="0.25">
      <c r="B637" s="227"/>
      <c r="C637" s="160"/>
      <c r="P637" s="264">
        <f t="shared" si="71"/>
        <v>0</v>
      </c>
      <c r="Q637" s="266">
        <f t="shared" si="65"/>
        <v>0</v>
      </c>
      <c r="T637" s="264">
        <f t="shared" si="66"/>
        <v>0</v>
      </c>
      <c r="U637" s="264">
        <f t="shared" si="67"/>
        <v>0</v>
      </c>
      <c r="V637" s="264">
        <f t="shared" si="68"/>
        <v>0</v>
      </c>
      <c r="W637" s="264">
        <f t="shared" si="69"/>
        <v>0</v>
      </c>
      <c r="X637" s="264">
        <f t="shared" si="70"/>
        <v>0</v>
      </c>
    </row>
    <row r="638" spans="1:24" ht="12.75" customHeight="1" x14ac:dyDescent="0.25">
      <c r="A638" s="2" t="s">
        <v>23</v>
      </c>
      <c r="B638" s="227" t="s">
        <v>519</v>
      </c>
      <c r="C638" s="84" t="s">
        <v>221</v>
      </c>
      <c r="D638" s="1">
        <v>40</v>
      </c>
      <c r="E638" s="143">
        <f>H638</f>
        <v>307</v>
      </c>
      <c r="F638" s="144">
        <f>E638*D638</f>
        <v>12280</v>
      </c>
      <c r="H638" s="146">
        <v>307</v>
      </c>
      <c r="J638" s="264">
        <v>190.58531416977877</v>
      </c>
      <c r="K638" s="264">
        <v>28.784528038105194</v>
      </c>
      <c r="L638" s="264">
        <v>465.33592106451619</v>
      </c>
      <c r="M638" s="264">
        <v>30.786187000000002</v>
      </c>
      <c r="N638" s="264">
        <v>171.71806451612903</v>
      </c>
      <c r="O638" s="264">
        <v>887.21</v>
      </c>
      <c r="P638" s="264">
        <f t="shared" si="71"/>
        <v>35488.400000000001</v>
      </c>
      <c r="Q638" s="266">
        <f t="shared" si="65"/>
        <v>-23208.400000000001</v>
      </c>
      <c r="T638" s="264">
        <f t="shared" si="66"/>
        <v>7623.4125667911503</v>
      </c>
      <c r="U638" s="264">
        <f t="shared" si="67"/>
        <v>1151.3811215242076</v>
      </c>
      <c r="V638" s="264">
        <f t="shared" si="68"/>
        <v>18613.436842580646</v>
      </c>
      <c r="W638" s="264">
        <f t="shared" si="69"/>
        <v>1231.44748</v>
      </c>
      <c r="X638" s="264">
        <f t="shared" si="70"/>
        <v>6868.7225806451615</v>
      </c>
    </row>
    <row r="639" spans="1:24" ht="12.75" customHeight="1" x14ac:dyDescent="0.25">
      <c r="B639" s="227"/>
      <c r="C639" s="160"/>
      <c r="P639" s="264">
        <f t="shared" si="71"/>
        <v>0</v>
      </c>
      <c r="Q639" s="266">
        <f t="shared" si="65"/>
        <v>0</v>
      </c>
      <c r="T639" s="264">
        <f t="shared" si="66"/>
        <v>0</v>
      </c>
      <c r="U639" s="264">
        <f t="shared" si="67"/>
        <v>0</v>
      </c>
      <c r="V639" s="264">
        <f t="shared" si="68"/>
        <v>0</v>
      </c>
      <c r="W639" s="264">
        <f t="shared" si="69"/>
        <v>0</v>
      </c>
      <c r="X639" s="264">
        <f t="shared" si="70"/>
        <v>0</v>
      </c>
    </row>
    <row r="640" spans="1:24" ht="12.75" customHeight="1" x14ac:dyDescent="0.25">
      <c r="B640" s="227"/>
      <c r="C640" s="160"/>
      <c r="P640" s="264">
        <f t="shared" si="71"/>
        <v>0</v>
      </c>
      <c r="Q640" s="266">
        <f t="shared" si="65"/>
        <v>0</v>
      </c>
      <c r="T640" s="264">
        <f t="shared" si="66"/>
        <v>0</v>
      </c>
      <c r="U640" s="264">
        <f t="shared" si="67"/>
        <v>0</v>
      </c>
      <c r="V640" s="264">
        <f t="shared" si="68"/>
        <v>0</v>
      </c>
      <c r="W640" s="264">
        <f t="shared" si="69"/>
        <v>0</v>
      </c>
      <c r="X640" s="264">
        <f t="shared" si="70"/>
        <v>0</v>
      </c>
    </row>
    <row r="641" spans="1:24" ht="12.75" customHeight="1" x14ac:dyDescent="0.25">
      <c r="B641" s="227"/>
      <c r="C641" s="160"/>
      <c r="P641" s="264">
        <f t="shared" si="71"/>
        <v>0</v>
      </c>
      <c r="Q641" s="266">
        <f t="shared" si="65"/>
        <v>0</v>
      </c>
      <c r="T641" s="264">
        <f t="shared" si="66"/>
        <v>0</v>
      </c>
      <c r="U641" s="264">
        <f t="shared" si="67"/>
        <v>0</v>
      </c>
      <c r="V641" s="264">
        <f t="shared" si="68"/>
        <v>0</v>
      </c>
      <c r="W641" s="264">
        <f t="shared" si="69"/>
        <v>0</v>
      </c>
      <c r="X641" s="264">
        <f t="shared" si="70"/>
        <v>0</v>
      </c>
    </row>
    <row r="642" spans="1:24" ht="12.75" customHeight="1" x14ac:dyDescent="0.25">
      <c r="B642" s="227"/>
      <c r="C642" s="160"/>
      <c r="P642" s="264">
        <f t="shared" si="71"/>
        <v>0</v>
      </c>
      <c r="Q642" s="266">
        <f t="shared" si="65"/>
        <v>0</v>
      </c>
      <c r="T642" s="264">
        <f t="shared" si="66"/>
        <v>0</v>
      </c>
      <c r="U642" s="264">
        <f t="shared" si="67"/>
        <v>0</v>
      </c>
      <c r="V642" s="264">
        <f t="shared" si="68"/>
        <v>0</v>
      </c>
      <c r="W642" s="264">
        <f t="shared" si="69"/>
        <v>0</v>
      </c>
      <c r="X642" s="264">
        <f t="shared" si="70"/>
        <v>0</v>
      </c>
    </row>
    <row r="643" spans="1:24" ht="12.75" customHeight="1" x14ac:dyDescent="0.25">
      <c r="B643" s="227"/>
      <c r="C643" s="160"/>
      <c r="P643" s="264">
        <f t="shared" si="71"/>
        <v>0</v>
      </c>
      <c r="Q643" s="266">
        <f t="shared" si="65"/>
        <v>0</v>
      </c>
      <c r="T643" s="264">
        <f t="shared" si="66"/>
        <v>0</v>
      </c>
      <c r="U643" s="264">
        <f t="shared" si="67"/>
        <v>0</v>
      </c>
      <c r="V643" s="264">
        <f t="shared" si="68"/>
        <v>0</v>
      </c>
      <c r="W643" s="264">
        <f t="shared" si="69"/>
        <v>0</v>
      </c>
      <c r="X643" s="264">
        <f t="shared" si="70"/>
        <v>0</v>
      </c>
    </row>
    <row r="644" spans="1:24" ht="12.75" customHeight="1" x14ac:dyDescent="0.25">
      <c r="B644" s="227"/>
      <c r="P644" s="264">
        <f t="shared" si="71"/>
        <v>0</v>
      </c>
      <c r="Q644" s="266">
        <f t="shared" si="65"/>
        <v>0</v>
      </c>
      <c r="T644" s="264">
        <f t="shared" si="66"/>
        <v>0</v>
      </c>
      <c r="U644" s="264">
        <f t="shared" si="67"/>
        <v>0</v>
      </c>
      <c r="V644" s="264">
        <f t="shared" si="68"/>
        <v>0</v>
      </c>
      <c r="W644" s="264">
        <f t="shared" si="69"/>
        <v>0</v>
      </c>
      <c r="X644" s="264">
        <f t="shared" si="70"/>
        <v>0</v>
      </c>
    </row>
    <row r="645" spans="1:24" ht="12.75" customHeight="1" thickBot="1" x14ac:dyDescent="0.3">
      <c r="A645" s="2"/>
      <c r="B645" s="125"/>
      <c r="C645" s="3"/>
      <c r="D645" s="1">
        <v>0</v>
      </c>
      <c r="P645" s="264">
        <f t="shared" si="71"/>
        <v>0</v>
      </c>
      <c r="Q645" s="266">
        <f t="shared" si="65"/>
        <v>0</v>
      </c>
      <c r="T645" s="264">
        <f t="shared" si="66"/>
        <v>0</v>
      </c>
      <c r="U645" s="264">
        <f t="shared" si="67"/>
        <v>0</v>
      </c>
      <c r="V645" s="264">
        <f t="shared" si="68"/>
        <v>0</v>
      </c>
      <c r="W645" s="264">
        <f t="shared" si="69"/>
        <v>0</v>
      </c>
      <c r="X645" s="264">
        <f t="shared" si="70"/>
        <v>0</v>
      </c>
    </row>
    <row r="646" spans="1:24" ht="28.5" thickBot="1" x14ac:dyDescent="0.3">
      <c r="A646" s="59" t="s">
        <v>49</v>
      </c>
      <c r="B646" s="60" t="s">
        <v>520</v>
      </c>
      <c r="C646" s="61"/>
      <c r="D646" s="62"/>
      <c r="E646" s="151"/>
      <c r="F646" s="152">
        <f>F638+F633</f>
        <v>77611</v>
      </c>
      <c r="P646" s="264">
        <f t="shared" si="71"/>
        <v>0</v>
      </c>
      <c r="R646" s="266">
        <f>SUM(P633:P640)</f>
        <v>96428.299999999988</v>
      </c>
      <c r="T646" s="264">
        <f t="shared" si="66"/>
        <v>0</v>
      </c>
      <c r="U646" s="264">
        <f t="shared" si="67"/>
        <v>0</v>
      </c>
      <c r="V646" s="264">
        <f t="shared" si="68"/>
        <v>0</v>
      </c>
      <c r="W646" s="264">
        <f t="shared" si="69"/>
        <v>0</v>
      </c>
      <c r="X646" s="264">
        <f t="shared" si="70"/>
        <v>0</v>
      </c>
    </row>
    <row r="647" spans="1:24" ht="14.5" thickBot="1" x14ac:dyDescent="0.3">
      <c r="A647" s="63"/>
      <c r="B647" s="64"/>
      <c r="C647" s="65"/>
      <c r="D647" s="66"/>
      <c r="E647" s="184"/>
      <c r="F647" s="185"/>
      <c r="P647" s="264">
        <f t="shared" si="71"/>
        <v>0</v>
      </c>
      <c r="Q647" s="266">
        <f t="shared" si="65"/>
        <v>0</v>
      </c>
      <c r="T647" s="264">
        <f t="shared" si="66"/>
        <v>0</v>
      </c>
      <c r="U647" s="264">
        <f t="shared" si="67"/>
        <v>0</v>
      </c>
      <c r="V647" s="264">
        <f t="shared" si="68"/>
        <v>0</v>
      </c>
      <c r="W647" s="264">
        <f t="shared" si="69"/>
        <v>0</v>
      </c>
      <c r="X647" s="264">
        <f t="shared" si="70"/>
        <v>0</v>
      </c>
    </row>
    <row r="648" spans="1:24" ht="16" thickBot="1" x14ac:dyDescent="0.3">
      <c r="A648" s="213" t="s">
        <v>299</v>
      </c>
      <c r="B648" s="214"/>
      <c r="C648" s="214"/>
      <c r="D648" s="214"/>
      <c r="E648" s="214"/>
      <c r="F648" s="215"/>
      <c r="P648" s="264">
        <f t="shared" si="71"/>
        <v>0</v>
      </c>
      <c r="Q648" s="266">
        <f t="shared" si="65"/>
        <v>0</v>
      </c>
      <c r="T648" s="264">
        <f t="shared" si="66"/>
        <v>0</v>
      </c>
      <c r="U648" s="264">
        <f t="shared" si="67"/>
        <v>0</v>
      </c>
      <c r="V648" s="264">
        <f t="shared" si="68"/>
        <v>0</v>
      </c>
      <c r="W648" s="264">
        <f t="shared" si="69"/>
        <v>0</v>
      </c>
      <c r="X648" s="264">
        <f t="shared" si="70"/>
        <v>0</v>
      </c>
    </row>
    <row r="649" spans="1:24" ht="12.75" customHeight="1" x14ac:dyDescent="0.25">
      <c r="A649" s="5"/>
      <c r="B649" s="4"/>
      <c r="C649" s="6"/>
      <c r="D649" s="7"/>
      <c r="P649" s="264">
        <f t="shared" si="71"/>
        <v>0</v>
      </c>
      <c r="Q649" s="266">
        <f t="shared" si="65"/>
        <v>0</v>
      </c>
      <c r="T649" s="264">
        <f t="shared" si="66"/>
        <v>0</v>
      </c>
      <c r="U649" s="264">
        <f t="shared" si="67"/>
        <v>0</v>
      </c>
      <c r="V649" s="264">
        <f t="shared" si="68"/>
        <v>0</v>
      </c>
      <c r="W649" s="264">
        <f t="shared" si="69"/>
        <v>0</v>
      </c>
      <c r="X649" s="264">
        <f t="shared" si="70"/>
        <v>0</v>
      </c>
    </row>
    <row r="650" spans="1:24" ht="14.5" thickBot="1" x14ac:dyDescent="0.3">
      <c r="A650" s="232" t="s">
        <v>521</v>
      </c>
      <c r="B650" s="232"/>
      <c r="C650" s="232"/>
      <c r="D650" s="232"/>
      <c r="E650" s="232"/>
      <c r="F650" s="232"/>
      <c r="P650" s="264">
        <f t="shared" si="71"/>
        <v>0</v>
      </c>
      <c r="Q650" s="266">
        <f t="shared" si="65"/>
        <v>0</v>
      </c>
      <c r="T650" s="264">
        <f t="shared" si="66"/>
        <v>0</v>
      </c>
      <c r="U650" s="264">
        <f t="shared" si="67"/>
        <v>0</v>
      </c>
      <c r="V650" s="264">
        <f t="shared" si="68"/>
        <v>0</v>
      </c>
      <c r="W650" s="264">
        <f t="shared" si="69"/>
        <v>0</v>
      </c>
      <c r="X650" s="264">
        <f t="shared" si="70"/>
        <v>0</v>
      </c>
    </row>
    <row r="651" spans="1:24" ht="14.5" thickBot="1" x14ac:dyDescent="0.3">
      <c r="A651" s="221" t="s">
        <v>298</v>
      </c>
      <c r="B651" s="222"/>
      <c r="C651" s="222"/>
      <c r="D651" s="222"/>
      <c r="E651" s="222"/>
      <c r="F651" s="223"/>
      <c r="P651" s="264">
        <f t="shared" si="71"/>
        <v>0</v>
      </c>
      <c r="Q651" s="266">
        <f t="shared" ref="Q651:Q714" si="72">F651-P651</f>
        <v>0</v>
      </c>
      <c r="T651" s="264">
        <f t="shared" ref="T651:T714" si="73">J651*$D651</f>
        <v>0</v>
      </c>
      <c r="U651" s="264">
        <f t="shared" ref="U651:U714" si="74">K651*$D651</f>
        <v>0</v>
      </c>
      <c r="V651" s="264">
        <f t="shared" ref="V651:V714" si="75">L651*$D651</f>
        <v>0</v>
      </c>
      <c r="W651" s="264">
        <f t="shared" ref="W651:W714" si="76">M651*$D651</f>
        <v>0</v>
      </c>
      <c r="X651" s="264">
        <f t="shared" ref="X651:X714" si="77">N651*$D651</f>
        <v>0</v>
      </c>
    </row>
    <row r="652" spans="1:24" ht="12.75" customHeight="1" x14ac:dyDescent="0.25">
      <c r="A652" s="5"/>
      <c r="B652" s="4"/>
      <c r="C652" s="6"/>
      <c r="D652" s="7"/>
      <c r="P652" s="264">
        <f t="shared" si="71"/>
        <v>0</v>
      </c>
      <c r="Q652" s="266">
        <f t="shared" si="72"/>
        <v>0</v>
      </c>
      <c r="T652" s="264">
        <f t="shared" si="73"/>
        <v>0</v>
      </c>
      <c r="U652" s="264">
        <f t="shared" si="74"/>
        <v>0</v>
      </c>
      <c r="V652" s="264">
        <f t="shared" si="75"/>
        <v>0</v>
      </c>
      <c r="W652" s="264">
        <f t="shared" si="76"/>
        <v>0</v>
      </c>
      <c r="X652" s="264">
        <f t="shared" si="77"/>
        <v>0</v>
      </c>
    </row>
    <row r="653" spans="1:24" ht="12.75" customHeight="1" x14ac:dyDescent="0.25">
      <c r="A653" s="2" t="s">
        <v>241</v>
      </c>
      <c r="B653" s="227" t="s">
        <v>522</v>
      </c>
      <c r="C653" s="3" t="s">
        <v>130</v>
      </c>
      <c r="D653" s="1">
        <v>230</v>
      </c>
      <c r="E653" s="143">
        <f>H653</f>
        <v>70</v>
      </c>
      <c r="F653" s="144">
        <f>E653*D653</f>
        <v>16100</v>
      </c>
      <c r="H653" s="146">
        <v>70</v>
      </c>
      <c r="J653" s="264">
        <v>86.31</v>
      </c>
      <c r="K653" s="264">
        <v>25.029899999999998</v>
      </c>
      <c r="L653" s="264">
        <v>13.25</v>
      </c>
      <c r="M653" s="264">
        <v>0</v>
      </c>
      <c r="N653" s="264">
        <v>29.901575999999999</v>
      </c>
      <c r="O653" s="264">
        <f>SUM(J653:N653)</f>
        <v>154.49147600000001</v>
      </c>
      <c r="P653" s="264">
        <f t="shared" ref="P653:P716" si="78">O653*D653</f>
        <v>35533.039479999999</v>
      </c>
      <c r="Q653" s="266">
        <f t="shared" si="72"/>
        <v>-19433.039479999999</v>
      </c>
      <c r="T653" s="264">
        <f t="shared" si="73"/>
        <v>19851.3</v>
      </c>
      <c r="U653" s="264">
        <f t="shared" si="74"/>
        <v>5756.8769999999995</v>
      </c>
      <c r="V653" s="264">
        <f t="shared" si="75"/>
        <v>3047.5</v>
      </c>
      <c r="W653" s="264">
        <f t="shared" si="76"/>
        <v>0</v>
      </c>
      <c r="X653" s="264">
        <f t="shared" si="77"/>
        <v>6877.3624799999998</v>
      </c>
    </row>
    <row r="654" spans="1:24" ht="12.75" customHeight="1" x14ac:dyDescent="0.25">
      <c r="B654" s="227"/>
      <c r="P654" s="264">
        <f t="shared" si="78"/>
        <v>0</v>
      </c>
      <c r="Q654" s="266">
        <f t="shared" si="72"/>
        <v>0</v>
      </c>
      <c r="T654" s="264">
        <f t="shared" si="73"/>
        <v>0</v>
      </c>
      <c r="U654" s="264">
        <f t="shared" si="74"/>
        <v>0</v>
      </c>
      <c r="V654" s="264">
        <f t="shared" si="75"/>
        <v>0</v>
      </c>
      <c r="W654" s="264">
        <f t="shared" si="76"/>
        <v>0</v>
      </c>
      <c r="X654" s="264">
        <f t="shared" si="77"/>
        <v>0</v>
      </c>
    </row>
    <row r="655" spans="1:24" ht="12.75" customHeight="1" x14ac:dyDescent="0.25">
      <c r="B655" s="227"/>
      <c r="P655" s="264">
        <f t="shared" si="78"/>
        <v>0</v>
      </c>
      <c r="Q655" s="266">
        <f t="shared" si="72"/>
        <v>0</v>
      </c>
      <c r="T655" s="264">
        <f t="shared" si="73"/>
        <v>0</v>
      </c>
      <c r="U655" s="264">
        <f t="shared" si="74"/>
        <v>0</v>
      </c>
      <c r="V655" s="264">
        <f t="shared" si="75"/>
        <v>0</v>
      </c>
      <c r="W655" s="264">
        <f t="shared" si="76"/>
        <v>0</v>
      </c>
      <c r="X655" s="264">
        <f t="shared" si="77"/>
        <v>0</v>
      </c>
    </row>
    <row r="656" spans="1:24" ht="12.75" customHeight="1" x14ac:dyDescent="0.25">
      <c r="B656" s="227"/>
      <c r="P656" s="264">
        <f t="shared" si="78"/>
        <v>0</v>
      </c>
      <c r="Q656" s="266">
        <f t="shared" si="72"/>
        <v>0</v>
      </c>
      <c r="T656" s="264">
        <f t="shared" si="73"/>
        <v>0</v>
      </c>
      <c r="U656" s="264">
        <f t="shared" si="74"/>
        <v>0</v>
      </c>
      <c r="V656" s="264">
        <f t="shared" si="75"/>
        <v>0</v>
      </c>
      <c r="W656" s="264">
        <f t="shared" si="76"/>
        <v>0</v>
      </c>
      <c r="X656" s="264">
        <f t="shared" si="77"/>
        <v>0</v>
      </c>
    </row>
    <row r="657" spans="1:24" ht="12.75" customHeight="1" x14ac:dyDescent="0.25">
      <c r="A657" s="2" t="s">
        <v>242</v>
      </c>
      <c r="B657" s="227" t="s">
        <v>523</v>
      </c>
      <c r="C657" s="3" t="s">
        <v>130</v>
      </c>
      <c r="D657" s="1">
        <v>15.64</v>
      </c>
      <c r="E657" s="143">
        <f>H657</f>
        <v>400</v>
      </c>
      <c r="F657" s="144">
        <f>E657*D657</f>
        <v>6256</v>
      </c>
      <c r="H657" s="146">
        <v>400</v>
      </c>
      <c r="J657" s="264">
        <v>175.93283698904295</v>
      </c>
      <c r="K657" s="264">
        <v>26.571531501232123</v>
      </c>
      <c r="L657" s="264">
        <v>429.56021612903231</v>
      </c>
      <c r="M657" s="264">
        <v>28.4193</v>
      </c>
      <c r="N657" s="264">
        <v>158.51612903225805</v>
      </c>
      <c r="O657" s="264">
        <v>819</v>
      </c>
      <c r="P657" s="264">
        <f t="shared" si="78"/>
        <v>12809.16</v>
      </c>
      <c r="Q657" s="266">
        <f t="shared" si="72"/>
        <v>-6553.16</v>
      </c>
      <c r="T657" s="264">
        <f t="shared" si="73"/>
        <v>2751.5895705086318</v>
      </c>
      <c r="U657" s="264">
        <f t="shared" si="74"/>
        <v>415.57875267927039</v>
      </c>
      <c r="V657" s="264">
        <f t="shared" si="75"/>
        <v>6718.3217802580657</v>
      </c>
      <c r="W657" s="264">
        <f t="shared" si="76"/>
        <v>444.47785199999998</v>
      </c>
      <c r="X657" s="264">
        <f t="shared" si="77"/>
        <v>2479.192258064516</v>
      </c>
    </row>
    <row r="658" spans="1:24" ht="12.75" customHeight="1" x14ac:dyDescent="0.25">
      <c r="B658" s="227"/>
      <c r="P658" s="264">
        <f t="shared" si="78"/>
        <v>0</v>
      </c>
      <c r="Q658" s="266">
        <f t="shared" si="72"/>
        <v>0</v>
      </c>
      <c r="T658" s="264">
        <f t="shared" si="73"/>
        <v>0</v>
      </c>
      <c r="U658" s="264">
        <f t="shared" si="74"/>
        <v>0</v>
      </c>
      <c r="V658" s="264">
        <f t="shared" si="75"/>
        <v>0</v>
      </c>
      <c r="W658" s="264">
        <f t="shared" si="76"/>
        <v>0</v>
      </c>
      <c r="X658" s="264">
        <f t="shared" si="77"/>
        <v>0</v>
      </c>
    </row>
    <row r="659" spans="1:24" ht="12.75" customHeight="1" x14ac:dyDescent="0.25">
      <c r="B659" s="227"/>
      <c r="P659" s="264">
        <f t="shared" si="78"/>
        <v>0</v>
      </c>
      <c r="Q659" s="266">
        <f t="shared" si="72"/>
        <v>0</v>
      </c>
      <c r="T659" s="264">
        <f t="shared" si="73"/>
        <v>0</v>
      </c>
      <c r="U659" s="264">
        <f t="shared" si="74"/>
        <v>0</v>
      </c>
      <c r="V659" s="264">
        <f t="shared" si="75"/>
        <v>0</v>
      </c>
      <c r="W659" s="264">
        <f t="shared" si="76"/>
        <v>0</v>
      </c>
      <c r="X659" s="264">
        <f t="shared" si="77"/>
        <v>0</v>
      </c>
    </row>
    <row r="660" spans="1:24" ht="12.75" customHeight="1" x14ac:dyDescent="0.25">
      <c r="B660" s="227"/>
      <c r="P660" s="264">
        <f t="shared" si="78"/>
        <v>0</v>
      </c>
      <c r="Q660" s="266">
        <f t="shared" si="72"/>
        <v>0</v>
      </c>
      <c r="T660" s="264">
        <f t="shared" si="73"/>
        <v>0</v>
      </c>
      <c r="U660" s="264">
        <f t="shared" si="74"/>
        <v>0</v>
      </c>
      <c r="V660" s="264">
        <f t="shared" si="75"/>
        <v>0</v>
      </c>
      <c r="W660" s="264">
        <f t="shared" si="76"/>
        <v>0</v>
      </c>
      <c r="X660" s="264">
        <f t="shared" si="77"/>
        <v>0</v>
      </c>
    </row>
    <row r="661" spans="1:24" ht="12.75" customHeight="1" x14ac:dyDescent="0.25">
      <c r="B661" s="227"/>
      <c r="P661" s="264">
        <f t="shared" si="78"/>
        <v>0</v>
      </c>
      <c r="Q661" s="266">
        <f t="shared" si="72"/>
        <v>0</v>
      </c>
      <c r="T661" s="264">
        <f t="shared" si="73"/>
        <v>0</v>
      </c>
      <c r="U661" s="264">
        <f t="shared" si="74"/>
        <v>0</v>
      </c>
      <c r="V661" s="264">
        <f t="shared" si="75"/>
        <v>0</v>
      </c>
      <c r="W661" s="264">
        <f t="shared" si="76"/>
        <v>0</v>
      </c>
      <c r="X661" s="264">
        <f t="shared" si="77"/>
        <v>0</v>
      </c>
    </row>
    <row r="662" spans="1:24" ht="12.75" customHeight="1" x14ac:dyDescent="0.25">
      <c r="A662" s="2" t="s">
        <v>24</v>
      </c>
      <c r="B662" s="227" t="s">
        <v>524</v>
      </c>
      <c r="C662" s="3" t="s">
        <v>130</v>
      </c>
      <c r="D662" s="1">
        <v>2</v>
      </c>
      <c r="E662" s="143">
        <f>H662</f>
        <v>330</v>
      </c>
      <c r="F662" s="144">
        <f>E662*D662</f>
        <v>660</v>
      </c>
      <c r="H662" s="146">
        <v>330</v>
      </c>
      <c r="J662" s="264">
        <v>168.62915389059671</v>
      </c>
      <c r="K662" s="264">
        <v>25.468439839398311</v>
      </c>
      <c r="L662" s="264">
        <v>411.72743548387103</v>
      </c>
      <c r="M662" s="264">
        <v>27.2395</v>
      </c>
      <c r="N662" s="264">
        <v>151.93548387096774</v>
      </c>
      <c r="O662" s="264">
        <v>785</v>
      </c>
      <c r="P662" s="264">
        <f t="shared" si="78"/>
        <v>1570</v>
      </c>
      <c r="Q662" s="266">
        <f t="shared" si="72"/>
        <v>-910</v>
      </c>
      <c r="T662" s="264">
        <f t="shared" si="73"/>
        <v>337.25830778119342</v>
      </c>
      <c r="U662" s="264">
        <f t="shared" si="74"/>
        <v>50.936879678796622</v>
      </c>
      <c r="V662" s="264">
        <f t="shared" si="75"/>
        <v>823.45487096774207</v>
      </c>
      <c r="W662" s="264">
        <f t="shared" si="76"/>
        <v>54.478999999999999</v>
      </c>
      <c r="X662" s="264">
        <f t="shared" si="77"/>
        <v>303.87096774193549</v>
      </c>
    </row>
    <row r="663" spans="1:24" ht="12.75" customHeight="1" x14ac:dyDescent="0.25">
      <c r="B663" s="227"/>
      <c r="P663" s="264">
        <f t="shared" si="78"/>
        <v>0</v>
      </c>
      <c r="Q663" s="266">
        <f t="shared" si="72"/>
        <v>0</v>
      </c>
      <c r="T663" s="264">
        <f t="shared" si="73"/>
        <v>0</v>
      </c>
      <c r="U663" s="264">
        <f t="shared" si="74"/>
        <v>0</v>
      </c>
      <c r="V663" s="264">
        <f t="shared" si="75"/>
        <v>0</v>
      </c>
      <c r="W663" s="264">
        <f t="shared" si="76"/>
        <v>0</v>
      </c>
      <c r="X663" s="264">
        <f t="shared" si="77"/>
        <v>0</v>
      </c>
    </row>
    <row r="664" spans="1:24" ht="12.75" customHeight="1" x14ac:dyDescent="0.25">
      <c r="B664" s="227"/>
      <c r="P664" s="264">
        <f t="shared" si="78"/>
        <v>0</v>
      </c>
      <c r="Q664" s="266">
        <f t="shared" si="72"/>
        <v>0</v>
      </c>
      <c r="T664" s="264">
        <f t="shared" si="73"/>
        <v>0</v>
      </c>
      <c r="U664" s="264">
        <f t="shared" si="74"/>
        <v>0</v>
      </c>
      <c r="V664" s="264">
        <f t="shared" si="75"/>
        <v>0</v>
      </c>
      <c r="W664" s="264">
        <f t="shared" si="76"/>
        <v>0</v>
      </c>
      <c r="X664" s="264">
        <f t="shared" si="77"/>
        <v>0</v>
      </c>
    </row>
    <row r="665" spans="1:24" ht="12.75" customHeight="1" thickBot="1" x14ac:dyDescent="0.3">
      <c r="B665" s="227"/>
      <c r="P665" s="264">
        <f t="shared" si="78"/>
        <v>0</v>
      </c>
      <c r="Q665" s="266">
        <f t="shared" si="72"/>
        <v>0</v>
      </c>
      <c r="T665" s="264">
        <f t="shared" si="73"/>
        <v>0</v>
      </c>
      <c r="U665" s="264">
        <f t="shared" si="74"/>
        <v>0</v>
      </c>
      <c r="V665" s="264">
        <f t="shared" si="75"/>
        <v>0</v>
      </c>
      <c r="W665" s="264">
        <f t="shared" si="76"/>
        <v>0</v>
      </c>
      <c r="X665" s="264">
        <f t="shared" si="77"/>
        <v>0</v>
      </c>
    </row>
    <row r="666" spans="1:24" ht="12.75" customHeight="1" thickBot="1" x14ac:dyDescent="0.3">
      <c r="A666" s="10" t="s">
        <v>156</v>
      </c>
      <c r="B666" s="11" t="s">
        <v>525</v>
      </c>
      <c r="C666" s="12"/>
      <c r="D666" s="13"/>
      <c r="E666" s="172"/>
      <c r="F666" s="168">
        <f>F662+F657+F653</f>
        <v>23016</v>
      </c>
      <c r="P666" s="264">
        <f t="shared" si="78"/>
        <v>0</v>
      </c>
      <c r="T666" s="264">
        <f t="shared" si="73"/>
        <v>0</v>
      </c>
      <c r="U666" s="264">
        <f t="shared" si="74"/>
        <v>0</v>
      </c>
      <c r="V666" s="264">
        <f t="shared" si="75"/>
        <v>0</v>
      </c>
      <c r="W666" s="264">
        <f t="shared" si="76"/>
        <v>0</v>
      </c>
      <c r="X666" s="264">
        <f t="shared" si="77"/>
        <v>0</v>
      </c>
    </row>
    <row r="667" spans="1:24" ht="12.75" customHeight="1" thickBot="1" x14ac:dyDescent="0.3">
      <c r="A667" s="27"/>
      <c r="B667" s="28"/>
      <c r="C667" s="29"/>
      <c r="D667" s="30"/>
      <c r="E667" s="153"/>
      <c r="F667" s="154"/>
      <c r="P667" s="264">
        <f t="shared" si="78"/>
        <v>0</v>
      </c>
      <c r="Q667" s="266">
        <f t="shared" si="72"/>
        <v>0</v>
      </c>
      <c r="T667" s="264">
        <f t="shared" si="73"/>
        <v>0</v>
      </c>
      <c r="U667" s="264">
        <f t="shared" si="74"/>
        <v>0</v>
      </c>
      <c r="V667" s="264">
        <f t="shared" si="75"/>
        <v>0</v>
      </c>
      <c r="W667" s="264">
        <f t="shared" si="76"/>
        <v>0</v>
      </c>
      <c r="X667" s="264">
        <f t="shared" si="77"/>
        <v>0</v>
      </c>
    </row>
    <row r="668" spans="1:24" ht="14.5" thickBot="1" x14ac:dyDescent="0.3">
      <c r="A668" s="221" t="s">
        <v>526</v>
      </c>
      <c r="B668" s="222"/>
      <c r="C668" s="222"/>
      <c r="D668" s="222"/>
      <c r="E668" s="222"/>
      <c r="F668" s="223"/>
      <c r="P668" s="264">
        <f t="shared" si="78"/>
        <v>0</v>
      </c>
      <c r="Q668" s="266">
        <f t="shared" si="72"/>
        <v>0</v>
      </c>
      <c r="T668" s="264">
        <f t="shared" si="73"/>
        <v>0</v>
      </c>
      <c r="U668" s="264">
        <f t="shared" si="74"/>
        <v>0</v>
      </c>
      <c r="V668" s="264">
        <f t="shared" si="75"/>
        <v>0</v>
      </c>
      <c r="W668" s="264">
        <f t="shared" si="76"/>
        <v>0</v>
      </c>
      <c r="X668" s="264">
        <f t="shared" si="77"/>
        <v>0</v>
      </c>
    </row>
    <row r="669" spans="1:24" ht="14" x14ac:dyDescent="0.25">
      <c r="A669" s="50"/>
      <c r="B669" s="50"/>
      <c r="C669" s="50"/>
      <c r="D669" s="50"/>
      <c r="E669" s="50"/>
      <c r="F669" s="50"/>
      <c r="P669" s="264">
        <f t="shared" si="78"/>
        <v>0</v>
      </c>
      <c r="Q669" s="266">
        <f t="shared" si="72"/>
        <v>0</v>
      </c>
      <c r="T669" s="264">
        <f t="shared" si="73"/>
        <v>0</v>
      </c>
      <c r="U669" s="264">
        <f t="shared" si="74"/>
        <v>0</v>
      </c>
      <c r="V669" s="264">
        <f t="shared" si="75"/>
        <v>0</v>
      </c>
      <c r="W669" s="264">
        <f t="shared" si="76"/>
        <v>0</v>
      </c>
      <c r="X669" s="264">
        <f t="shared" si="77"/>
        <v>0</v>
      </c>
    </row>
    <row r="670" spans="1:24" ht="12.75" customHeight="1" x14ac:dyDescent="0.25">
      <c r="A670" s="2" t="s">
        <v>3</v>
      </c>
      <c r="B670" s="227" t="s">
        <v>527</v>
      </c>
      <c r="C670" s="84" t="s">
        <v>130</v>
      </c>
      <c r="D670" s="85">
        <v>98</v>
      </c>
      <c r="E670" s="143">
        <f>H670</f>
        <v>300</v>
      </c>
      <c r="F670" s="144">
        <f>E670*D670</f>
        <v>29400</v>
      </c>
      <c r="H670" s="146">
        <v>300</v>
      </c>
      <c r="J670" s="264">
        <v>51.985038524234916</v>
      </c>
      <c r="K670" s="264">
        <v>7.8514171224641931</v>
      </c>
      <c r="L670" s="264">
        <v>126.92743870967743</v>
      </c>
      <c r="M670" s="264">
        <v>8.3974000000000011</v>
      </c>
      <c r="N670" s="264">
        <v>46.838709677419352</v>
      </c>
      <c r="O670" s="264">
        <v>242</v>
      </c>
      <c r="P670" s="264">
        <f t="shared" si="78"/>
        <v>23716</v>
      </c>
      <c r="Q670" s="266">
        <f t="shared" si="72"/>
        <v>5684</v>
      </c>
      <c r="T670" s="264">
        <f t="shared" si="73"/>
        <v>5094.5337753750218</v>
      </c>
      <c r="U670" s="264">
        <f t="shared" si="74"/>
        <v>769.43887800149093</v>
      </c>
      <c r="V670" s="264">
        <f t="shared" si="75"/>
        <v>12438.888993548388</v>
      </c>
      <c r="W670" s="264">
        <f t="shared" si="76"/>
        <v>822.94520000000011</v>
      </c>
      <c r="X670" s="264">
        <f t="shared" si="77"/>
        <v>4590.1935483870966</v>
      </c>
    </row>
    <row r="671" spans="1:24" ht="12.75" customHeight="1" x14ac:dyDescent="0.25">
      <c r="B671" s="227"/>
      <c r="C671" s="160"/>
      <c r="D671" s="160"/>
      <c r="P671" s="264">
        <f t="shared" si="78"/>
        <v>0</v>
      </c>
      <c r="Q671" s="266">
        <f t="shared" si="72"/>
        <v>0</v>
      </c>
      <c r="T671" s="264">
        <f t="shared" si="73"/>
        <v>0</v>
      </c>
      <c r="U671" s="264">
        <f t="shared" si="74"/>
        <v>0</v>
      </c>
      <c r="V671" s="264">
        <f t="shared" si="75"/>
        <v>0</v>
      </c>
      <c r="W671" s="264">
        <f t="shared" si="76"/>
        <v>0</v>
      </c>
      <c r="X671" s="264">
        <f t="shared" si="77"/>
        <v>0</v>
      </c>
    </row>
    <row r="672" spans="1:24" ht="12.75" customHeight="1" x14ac:dyDescent="0.25">
      <c r="B672" s="227"/>
      <c r="C672" s="160"/>
      <c r="D672" s="160"/>
      <c r="P672" s="264">
        <f t="shared" si="78"/>
        <v>0</v>
      </c>
      <c r="Q672" s="266">
        <f t="shared" si="72"/>
        <v>0</v>
      </c>
      <c r="T672" s="264">
        <f t="shared" si="73"/>
        <v>0</v>
      </c>
      <c r="U672" s="264">
        <f t="shared" si="74"/>
        <v>0</v>
      </c>
      <c r="V672" s="264">
        <f t="shared" si="75"/>
        <v>0</v>
      </c>
      <c r="W672" s="264">
        <f t="shared" si="76"/>
        <v>0</v>
      </c>
      <c r="X672" s="264">
        <f t="shared" si="77"/>
        <v>0</v>
      </c>
    </row>
    <row r="673" spans="1:24" ht="12.75" customHeight="1" x14ac:dyDescent="0.25">
      <c r="B673" s="227"/>
      <c r="C673" s="160"/>
      <c r="D673" s="160"/>
      <c r="P673" s="264">
        <f t="shared" si="78"/>
        <v>0</v>
      </c>
      <c r="Q673" s="266">
        <f t="shared" si="72"/>
        <v>0</v>
      </c>
      <c r="T673" s="264">
        <f t="shared" si="73"/>
        <v>0</v>
      </c>
      <c r="U673" s="264">
        <f t="shared" si="74"/>
        <v>0</v>
      </c>
      <c r="V673" s="264">
        <f t="shared" si="75"/>
        <v>0</v>
      </c>
      <c r="W673" s="264">
        <f t="shared" si="76"/>
        <v>0</v>
      </c>
      <c r="X673" s="264">
        <f t="shared" si="77"/>
        <v>0</v>
      </c>
    </row>
    <row r="674" spans="1:24" ht="36" x14ac:dyDescent="0.25">
      <c r="A674" s="2" t="s">
        <v>187</v>
      </c>
      <c r="B674" s="91" t="s">
        <v>528</v>
      </c>
      <c r="C674" s="84" t="s">
        <v>130</v>
      </c>
      <c r="D674" s="85">
        <v>194</v>
      </c>
      <c r="E674" s="143">
        <f>H674</f>
        <v>90</v>
      </c>
      <c r="F674" s="144">
        <f>E674*D674</f>
        <v>17460</v>
      </c>
      <c r="H674" s="146">
        <v>90</v>
      </c>
      <c r="J674" s="264">
        <v>51.985038524234916</v>
      </c>
      <c r="K674" s="264">
        <v>7.8514171224641931</v>
      </c>
      <c r="L674" s="264">
        <v>126.92743870967743</v>
      </c>
      <c r="M674" s="264">
        <v>8.3974000000000011</v>
      </c>
      <c r="N674" s="264">
        <v>46.838709677419352</v>
      </c>
      <c r="O674" s="264">
        <v>242</v>
      </c>
      <c r="P674" s="264">
        <f t="shared" si="78"/>
        <v>46948</v>
      </c>
      <c r="Q674" s="266">
        <f t="shared" si="72"/>
        <v>-29488</v>
      </c>
      <c r="T674" s="264">
        <f t="shared" si="73"/>
        <v>10085.097473701573</v>
      </c>
      <c r="U674" s="264">
        <f t="shared" si="74"/>
        <v>1523.1749217580534</v>
      </c>
      <c r="V674" s="264">
        <f t="shared" si="75"/>
        <v>24623.92310967742</v>
      </c>
      <c r="W674" s="264">
        <f t="shared" si="76"/>
        <v>1629.0956000000001</v>
      </c>
      <c r="X674" s="264">
        <f t="shared" si="77"/>
        <v>9086.7096774193542</v>
      </c>
    </row>
    <row r="675" spans="1:24" ht="12.75" customHeight="1" x14ac:dyDescent="0.25">
      <c r="B675" s="91"/>
      <c r="C675" s="160"/>
      <c r="D675" s="160"/>
      <c r="P675" s="264">
        <f t="shared" si="78"/>
        <v>0</v>
      </c>
      <c r="Q675" s="266">
        <f t="shared" si="72"/>
        <v>0</v>
      </c>
      <c r="T675" s="264">
        <f t="shared" si="73"/>
        <v>0</v>
      </c>
      <c r="U675" s="264">
        <f t="shared" si="74"/>
        <v>0</v>
      </c>
      <c r="V675" s="264">
        <f t="shared" si="75"/>
        <v>0</v>
      </c>
      <c r="W675" s="264">
        <f t="shared" si="76"/>
        <v>0</v>
      </c>
      <c r="X675" s="264">
        <f t="shared" si="77"/>
        <v>0</v>
      </c>
    </row>
    <row r="676" spans="1:24" ht="13" x14ac:dyDescent="0.25">
      <c r="A676" s="88" t="s">
        <v>187</v>
      </c>
      <c r="B676" s="97" t="s">
        <v>529</v>
      </c>
      <c r="C676" s="89" t="s">
        <v>130</v>
      </c>
      <c r="D676" s="92">
        <v>98</v>
      </c>
      <c r="E676" s="161">
        <v>120</v>
      </c>
      <c r="F676" s="162">
        <f>E676*D676</f>
        <v>11760</v>
      </c>
      <c r="P676" s="264">
        <f t="shared" si="78"/>
        <v>0</v>
      </c>
      <c r="T676" s="264">
        <f t="shared" si="73"/>
        <v>0</v>
      </c>
      <c r="U676" s="264">
        <f t="shared" si="74"/>
        <v>0</v>
      </c>
      <c r="V676" s="264">
        <f t="shared" si="75"/>
        <v>0</v>
      </c>
      <c r="W676" s="264">
        <f t="shared" si="76"/>
        <v>0</v>
      </c>
      <c r="X676" s="264">
        <f t="shared" si="77"/>
        <v>0</v>
      </c>
    </row>
    <row r="677" spans="1:24" ht="12.75" customHeight="1" thickBot="1" x14ac:dyDescent="0.3">
      <c r="B677" s="91"/>
      <c r="P677" s="264">
        <f t="shared" si="78"/>
        <v>0</v>
      </c>
      <c r="T677" s="264">
        <f t="shared" si="73"/>
        <v>0</v>
      </c>
      <c r="U677" s="264">
        <f t="shared" si="74"/>
        <v>0</v>
      </c>
      <c r="V677" s="264">
        <f t="shared" si="75"/>
        <v>0</v>
      </c>
      <c r="W677" s="264">
        <f t="shared" si="76"/>
        <v>0</v>
      </c>
      <c r="X677" s="264">
        <f t="shared" si="77"/>
        <v>0</v>
      </c>
    </row>
    <row r="678" spans="1:24" ht="12.75" customHeight="1" thickBot="1" x14ac:dyDescent="0.3">
      <c r="A678" s="18" t="s">
        <v>37</v>
      </c>
      <c r="B678" s="19" t="s">
        <v>530</v>
      </c>
      <c r="C678" s="20"/>
      <c r="D678" s="21"/>
      <c r="E678" s="186"/>
      <c r="F678" s="187">
        <f>F674+F670+F676</f>
        <v>58620</v>
      </c>
      <c r="P678" s="264">
        <f t="shared" si="78"/>
        <v>0</v>
      </c>
      <c r="T678" s="264">
        <f t="shared" si="73"/>
        <v>0</v>
      </c>
      <c r="U678" s="264">
        <f t="shared" si="74"/>
        <v>0</v>
      </c>
      <c r="V678" s="264">
        <f t="shared" si="75"/>
        <v>0</v>
      </c>
      <c r="W678" s="264">
        <f t="shared" si="76"/>
        <v>0</v>
      </c>
      <c r="X678" s="264">
        <f t="shared" si="77"/>
        <v>0</v>
      </c>
    </row>
    <row r="679" spans="1:24" ht="12.75" customHeight="1" x14ac:dyDescent="0.25">
      <c r="A679" s="27"/>
      <c r="B679" s="28"/>
      <c r="C679" s="29"/>
      <c r="D679" s="30"/>
      <c r="E679" s="153"/>
      <c r="F679" s="154"/>
      <c r="P679" s="264">
        <f t="shared" si="78"/>
        <v>0</v>
      </c>
      <c r="Q679" s="266">
        <f t="shared" si="72"/>
        <v>0</v>
      </c>
      <c r="T679" s="264">
        <f t="shared" si="73"/>
        <v>0</v>
      </c>
      <c r="U679" s="264">
        <f t="shared" si="74"/>
        <v>0</v>
      </c>
      <c r="V679" s="264">
        <f t="shared" si="75"/>
        <v>0</v>
      </c>
      <c r="W679" s="264">
        <f t="shared" si="76"/>
        <v>0</v>
      </c>
      <c r="X679" s="264">
        <f t="shared" si="77"/>
        <v>0</v>
      </c>
    </row>
    <row r="680" spans="1:24" ht="14.5" thickBot="1" x14ac:dyDescent="0.3">
      <c r="A680" s="233" t="s">
        <v>531</v>
      </c>
      <c r="B680" s="233"/>
      <c r="C680" s="233"/>
      <c r="D680" s="233"/>
      <c r="E680" s="233"/>
      <c r="F680" s="233"/>
      <c r="P680" s="264">
        <f t="shared" si="78"/>
        <v>0</v>
      </c>
      <c r="Q680" s="266">
        <f t="shared" si="72"/>
        <v>0</v>
      </c>
      <c r="T680" s="264">
        <f t="shared" si="73"/>
        <v>0</v>
      </c>
      <c r="U680" s="264">
        <f t="shared" si="74"/>
        <v>0</v>
      </c>
      <c r="V680" s="264">
        <f t="shared" si="75"/>
        <v>0</v>
      </c>
      <c r="W680" s="264">
        <f t="shared" si="76"/>
        <v>0</v>
      </c>
      <c r="X680" s="264">
        <f t="shared" si="77"/>
        <v>0</v>
      </c>
    </row>
    <row r="681" spans="1:24" ht="14.5" thickBot="1" x14ac:dyDescent="0.3">
      <c r="A681" s="221" t="s">
        <v>300</v>
      </c>
      <c r="B681" s="222"/>
      <c r="C681" s="222"/>
      <c r="D681" s="222"/>
      <c r="E681" s="222"/>
      <c r="F681" s="223"/>
      <c r="P681" s="264">
        <f t="shared" si="78"/>
        <v>0</v>
      </c>
      <c r="Q681" s="266">
        <f t="shared" si="72"/>
        <v>0</v>
      </c>
      <c r="T681" s="264">
        <f t="shared" si="73"/>
        <v>0</v>
      </c>
      <c r="U681" s="264">
        <f t="shared" si="74"/>
        <v>0</v>
      </c>
      <c r="V681" s="264">
        <f t="shared" si="75"/>
        <v>0</v>
      </c>
      <c r="W681" s="264">
        <f t="shared" si="76"/>
        <v>0</v>
      </c>
      <c r="X681" s="264">
        <f t="shared" si="77"/>
        <v>0</v>
      </c>
    </row>
    <row r="682" spans="1:24" ht="12.75" customHeight="1" x14ac:dyDescent="0.25">
      <c r="A682" s="5"/>
      <c r="B682" s="4"/>
      <c r="C682" s="6"/>
      <c r="D682" s="7"/>
      <c r="P682" s="264">
        <f t="shared" si="78"/>
        <v>0</v>
      </c>
      <c r="Q682" s="266">
        <f t="shared" si="72"/>
        <v>0</v>
      </c>
      <c r="T682" s="264">
        <f t="shared" si="73"/>
        <v>0</v>
      </c>
      <c r="U682" s="264">
        <f t="shared" si="74"/>
        <v>0</v>
      </c>
      <c r="V682" s="264">
        <f t="shared" si="75"/>
        <v>0</v>
      </c>
      <c r="W682" s="264">
        <f t="shared" si="76"/>
        <v>0</v>
      </c>
      <c r="X682" s="264">
        <f t="shared" si="77"/>
        <v>0</v>
      </c>
    </row>
    <row r="683" spans="1:24" ht="12.75" customHeight="1" x14ac:dyDescent="0.25">
      <c r="A683" s="2" t="s">
        <v>242</v>
      </c>
      <c r="B683" s="227" t="s">
        <v>523</v>
      </c>
      <c r="C683" s="3" t="s">
        <v>130</v>
      </c>
      <c r="D683" s="1">
        <v>17.5</v>
      </c>
      <c r="E683" s="143">
        <f>H683</f>
        <v>400</v>
      </c>
      <c r="F683" s="144">
        <f>E683*D683</f>
        <v>7000</v>
      </c>
      <c r="H683" s="146">
        <v>400</v>
      </c>
      <c r="J683" s="264">
        <v>175.93283698904295</v>
      </c>
      <c r="K683" s="264">
        <v>26.571531501232123</v>
      </c>
      <c r="L683" s="264">
        <v>429.56021612903231</v>
      </c>
      <c r="M683" s="264">
        <v>28.4193</v>
      </c>
      <c r="N683" s="264">
        <v>158.51612903225805</v>
      </c>
      <c r="O683" s="264">
        <v>819</v>
      </c>
      <c r="P683" s="264">
        <f t="shared" si="78"/>
        <v>14332.5</v>
      </c>
      <c r="Q683" s="266">
        <f t="shared" si="72"/>
        <v>-7332.5</v>
      </c>
      <c r="T683" s="264">
        <f t="shared" si="73"/>
        <v>3078.8246473082518</v>
      </c>
      <c r="U683" s="264">
        <f t="shared" si="74"/>
        <v>465.00180127156216</v>
      </c>
      <c r="V683" s="264">
        <f t="shared" si="75"/>
        <v>7517.3037822580654</v>
      </c>
      <c r="W683" s="264">
        <f t="shared" si="76"/>
        <v>497.33774999999997</v>
      </c>
      <c r="X683" s="264">
        <f t="shared" si="77"/>
        <v>2774.0322580645161</v>
      </c>
    </row>
    <row r="684" spans="1:24" ht="12.75" customHeight="1" x14ac:dyDescent="0.25">
      <c r="B684" s="227"/>
      <c r="P684" s="264">
        <f t="shared" si="78"/>
        <v>0</v>
      </c>
      <c r="Q684" s="266">
        <f t="shared" si="72"/>
        <v>0</v>
      </c>
      <c r="T684" s="264">
        <f t="shared" si="73"/>
        <v>0</v>
      </c>
      <c r="U684" s="264">
        <f t="shared" si="74"/>
        <v>0</v>
      </c>
      <c r="V684" s="264">
        <f t="shared" si="75"/>
        <v>0</v>
      </c>
      <c r="W684" s="264">
        <f t="shared" si="76"/>
        <v>0</v>
      </c>
      <c r="X684" s="264">
        <f t="shared" si="77"/>
        <v>0</v>
      </c>
    </row>
    <row r="685" spans="1:24" ht="12.75" customHeight="1" x14ac:dyDescent="0.25">
      <c r="B685" s="227"/>
      <c r="P685" s="264">
        <f t="shared" si="78"/>
        <v>0</v>
      </c>
      <c r="Q685" s="266">
        <f t="shared" si="72"/>
        <v>0</v>
      </c>
      <c r="T685" s="264">
        <f t="shared" si="73"/>
        <v>0</v>
      </c>
      <c r="U685" s="264">
        <f t="shared" si="74"/>
        <v>0</v>
      </c>
      <c r="V685" s="264">
        <f t="shared" si="75"/>
        <v>0</v>
      </c>
      <c r="W685" s="264">
        <f t="shared" si="76"/>
        <v>0</v>
      </c>
      <c r="X685" s="264">
        <f t="shared" si="77"/>
        <v>0</v>
      </c>
    </row>
    <row r="686" spans="1:24" ht="12.75" customHeight="1" x14ac:dyDescent="0.25">
      <c r="B686" s="227"/>
      <c r="P686" s="264">
        <f t="shared" si="78"/>
        <v>0</v>
      </c>
      <c r="Q686" s="266">
        <f t="shared" si="72"/>
        <v>0</v>
      </c>
      <c r="T686" s="264">
        <f t="shared" si="73"/>
        <v>0</v>
      </c>
      <c r="U686" s="264">
        <f t="shared" si="74"/>
        <v>0</v>
      </c>
      <c r="V686" s="264">
        <f t="shared" si="75"/>
        <v>0</v>
      </c>
      <c r="W686" s="264">
        <f t="shared" si="76"/>
        <v>0</v>
      </c>
      <c r="X686" s="264">
        <f t="shared" si="77"/>
        <v>0</v>
      </c>
    </row>
    <row r="687" spans="1:24" ht="12.75" customHeight="1" x14ac:dyDescent="0.25">
      <c r="B687" s="227"/>
      <c r="P687" s="264">
        <f t="shared" si="78"/>
        <v>0</v>
      </c>
      <c r="Q687" s="266">
        <f t="shared" si="72"/>
        <v>0</v>
      </c>
      <c r="T687" s="264">
        <f t="shared" si="73"/>
        <v>0</v>
      </c>
      <c r="U687" s="264">
        <f t="shared" si="74"/>
        <v>0</v>
      </c>
      <c r="V687" s="264">
        <f t="shared" si="75"/>
        <v>0</v>
      </c>
      <c r="W687" s="264">
        <f t="shared" si="76"/>
        <v>0</v>
      </c>
      <c r="X687" s="264">
        <f t="shared" si="77"/>
        <v>0</v>
      </c>
    </row>
    <row r="688" spans="1:24" ht="12.75" customHeight="1" x14ac:dyDescent="0.25">
      <c r="A688" s="2" t="s">
        <v>63</v>
      </c>
      <c r="B688" s="227" t="s">
        <v>532</v>
      </c>
      <c r="C688" s="3" t="s">
        <v>130</v>
      </c>
      <c r="D688" s="1">
        <v>17.309999999999999</v>
      </c>
      <c r="E688" s="143">
        <v>633</v>
      </c>
      <c r="F688" s="144">
        <f>E688*D688</f>
        <v>10957.23</v>
      </c>
      <c r="H688" s="146">
        <v>1233</v>
      </c>
      <c r="J688" s="264">
        <v>339.27326505952954</v>
      </c>
      <c r="K688" s="264">
        <v>51.241203201973129</v>
      </c>
      <c r="L688" s="264">
        <v>828.37462045161305</v>
      </c>
      <c r="M688" s="264">
        <v>54.804486000000004</v>
      </c>
      <c r="N688" s="264">
        <v>305.68645161290323</v>
      </c>
      <c r="O688" s="264">
        <v>1579.38</v>
      </c>
      <c r="P688" s="264">
        <f t="shared" si="78"/>
        <v>27339.067800000001</v>
      </c>
      <c r="Q688" s="266">
        <f t="shared" si="72"/>
        <v>-16381.837800000001</v>
      </c>
      <c r="T688" s="264">
        <f t="shared" si="73"/>
        <v>5872.8202181804554</v>
      </c>
      <c r="U688" s="264">
        <f t="shared" si="74"/>
        <v>886.98522742615478</v>
      </c>
      <c r="V688" s="264">
        <f t="shared" si="75"/>
        <v>14339.16468001742</v>
      </c>
      <c r="W688" s="264">
        <f t="shared" si="76"/>
        <v>948.66565265999998</v>
      </c>
      <c r="X688" s="264">
        <f t="shared" si="77"/>
        <v>5291.4324774193547</v>
      </c>
    </row>
    <row r="689" spans="1:24" ht="12.75" customHeight="1" x14ac:dyDescent="0.25">
      <c r="B689" s="227"/>
      <c r="P689" s="264">
        <f t="shared" si="78"/>
        <v>0</v>
      </c>
      <c r="Q689" s="266">
        <f t="shared" si="72"/>
        <v>0</v>
      </c>
      <c r="T689" s="264">
        <f t="shared" si="73"/>
        <v>0</v>
      </c>
      <c r="U689" s="264">
        <f t="shared" si="74"/>
        <v>0</v>
      </c>
      <c r="V689" s="264">
        <f t="shared" si="75"/>
        <v>0</v>
      </c>
      <c r="W689" s="264">
        <f t="shared" si="76"/>
        <v>0</v>
      </c>
      <c r="X689" s="264">
        <f t="shared" si="77"/>
        <v>0</v>
      </c>
    </row>
    <row r="690" spans="1:24" ht="12.75" customHeight="1" x14ac:dyDescent="0.25">
      <c r="B690" s="227"/>
      <c r="P690" s="264">
        <f t="shared" si="78"/>
        <v>0</v>
      </c>
      <c r="Q690" s="266">
        <f t="shared" si="72"/>
        <v>0</v>
      </c>
      <c r="T690" s="264">
        <f t="shared" si="73"/>
        <v>0</v>
      </c>
      <c r="U690" s="264">
        <f t="shared" si="74"/>
        <v>0</v>
      </c>
      <c r="V690" s="264">
        <f t="shared" si="75"/>
        <v>0</v>
      </c>
      <c r="W690" s="264">
        <f t="shared" si="76"/>
        <v>0</v>
      </c>
      <c r="X690" s="264">
        <f t="shared" si="77"/>
        <v>0</v>
      </c>
    </row>
    <row r="691" spans="1:24" ht="12.75" customHeight="1" x14ac:dyDescent="0.25">
      <c r="B691" s="227"/>
      <c r="P691" s="264">
        <f t="shared" si="78"/>
        <v>0</v>
      </c>
      <c r="Q691" s="266">
        <f t="shared" si="72"/>
        <v>0</v>
      </c>
      <c r="T691" s="264">
        <f t="shared" si="73"/>
        <v>0</v>
      </c>
      <c r="U691" s="264">
        <f t="shared" si="74"/>
        <v>0</v>
      </c>
      <c r="V691" s="264">
        <f t="shared" si="75"/>
        <v>0</v>
      </c>
      <c r="W691" s="264">
        <f t="shared" si="76"/>
        <v>0</v>
      </c>
      <c r="X691" s="264">
        <f t="shared" si="77"/>
        <v>0</v>
      </c>
    </row>
    <row r="692" spans="1:24" ht="12.75" customHeight="1" x14ac:dyDescent="0.25">
      <c r="B692" s="227"/>
      <c r="P692" s="264">
        <f t="shared" si="78"/>
        <v>0</v>
      </c>
      <c r="Q692" s="266">
        <f t="shared" si="72"/>
        <v>0</v>
      </c>
      <c r="T692" s="264">
        <f t="shared" si="73"/>
        <v>0</v>
      </c>
      <c r="U692" s="264">
        <f t="shared" si="74"/>
        <v>0</v>
      </c>
      <c r="V692" s="264">
        <f t="shared" si="75"/>
        <v>0</v>
      </c>
      <c r="W692" s="264">
        <f t="shared" si="76"/>
        <v>0</v>
      </c>
      <c r="X692" s="264">
        <f t="shared" si="77"/>
        <v>0</v>
      </c>
    </row>
    <row r="693" spans="1:24" ht="12.75" customHeight="1" x14ac:dyDescent="0.25">
      <c r="B693" s="227"/>
      <c r="P693" s="264">
        <f t="shared" si="78"/>
        <v>0</v>
      </c>
      <c r="Q693" s="266">
        <f t="shared" si="72"/>
        <v>0</v>
      </c>
      <c r="T693" s="264">
        <f t="shared" si="73"/>
        <v>0</v>
      </c>
      <c r="U693" s="264">
        <f t="shared" si="74"/>
        <v>0</v>
      </c>
      <c r="V693" s="264">
        <f t="shared" si="75"/>
        <v>0</v>
      </c>
      <c r="W693" s="264">
        <f t="shared" si="76"/>
        <v>0</v>
      </c>
      <c r="X693" s="264">
        <f t="shared" si="77"/>
        <v>0</v>
      </c>
    </row>
    <row r="694" spans="1:24" ht="12.75" customHeight="1" x14ac:dyDescent="0.25">
      <c r="A694" s="2" t="s">
        <v>230</v>
      </c>
      <c r="B694" s="227" t="s">
        <v>533</v>
      </c>
      <c r="C694" s="3" t="s">
        <v>130</v>
      </c>
      <c r="D694" s="1">
        <v>10.26</v>
      </c>
      <c r="E694" s="143">
        <v>633</v>
      </c>
      <c r="F694" s="144">
        <f>E694*D694</f>
        <v>6494.58</v>
      </c>
      <c r="H694" s="146">
        <v>1233</v>
      </c>
      <c r="J694" s="264">
        <v>138.91820067453503</v>
      </c>
      <c r="K694" s="264">
        <v>20.981127846803179</v>
      </c>
      <c r="L694" s="264">
        <v>339.18473280645168</v>
      </c>
      <c r="M694" s="264">
        <v>22.440143000000003</v>
      </c>
      <c r="N694" s="264">
        <v>125.16580645161291</v>
      </c>
      <c r="O694" s="264">
        <v>646.69000000000005</v>
      </c>
      <c r="P694" s="264">
        <f t="shared" si="78"/>
        <v>6635.0394000000006</v>
      </c>
      <c r="Q694" s="266">
        <f t="shared" si="72"/>
        <v>-140.45940000000064</v>
      </c>
      <c r="T694" s="264">
        <f t="shared" si="73"/>
        <v>1425.3007389207294</v>
      </c>
      <c r="U694" s="264">
        <f t="shared" si="74"/>
        <v>215.26637170820061</v>
      </c>
      <c r="V694" s="264">
        <f t="shared" si="75"/>
        <v>3480.0353585941943</v>
      </c>
      <c r="W694" s="264">
        <f t="shared" si="76"/>
        <v>230.23586718000001</v>
      </c>
      <c r="X694" s="264">
        <f t="shared" si="77"/>
        <v>1284.2011741935485</v>
      </c>
    </row>
    <row r="695" spans="1:24" ht="12.75" customHeight="1" x14ac:dyDescent="0.25">
      <c r="B695" s="227"/>
      <c r="P695" s="264">
        <f t="shared" si="78"/>
        <v>0</v>
      </c>
      <c r="Q695" s="266">
        <f t="shared" si="72"/>
        <v>0</v>
      </c>
      <c r="T695" s="264">
        <f t="shared" si="73"/>
        <v>0</v>
      </c>
      <c r="U695" s="264">
        <f t="shared" si="74"/>
        <v>0</v>
      </c>
      <c r="V695" s="264">
        <f t="shared" si="75"/>
        <v>0</v>
      </c>
      <c r="W695" s="264">
        <f t="shared" si="76"/>
        <v>0</v>
      </c>
      <c r="X695" s="264">
        <f t="shared" si="77"/>
        <v>0</v>
      </c>
    </row>
    <row r="696" spans="1:24" ht="12.75" customHeight="1" x14ac:dyDescent="0.25">
      <c r="B696" s="227"/>
      <c r="P696" s="264">
        <f t="shared" si="78"/>
        <v>0</v>
      </c>
      <c r="Q696" s="266">
        <f t="shared" si="72"/>
        <v>0</v>
      </c>
      <c r="T696" s="264">
        <f t="shared" si="73"/>
        <v>0</v>
      </c>
      <c r="U696" s="264">
        <f t="shared" si="74"/>
        <v>0</v>
      </c>
      <c r="V696" s="264">
        <f t="shared" si="75"/>
        <v>0</v>
      </c>
      <c r="W696" s="264">
        <f t="shared" si="76"/>
        <v>0</v>
      </c>
      <c r="X696" s="264">
        <f t="shared" si="77"/>
        <v>0</v>
      </c>
    </row>
    <row r="697" spans="1:24" ht="12.75" customHeight="1" x14ac:dyDescent="0.25">
      <c r="B697" s="227"/>
      <c r="P697" s="264">
        <f t="shared" si="78"/>
        <v>0</v>
      </c>
      <c r="Q697" s="266">
        <f t="shared" si="72"/>
        <v>0</v>
      </c>
      <c r="T697" s="264">
        <f t="shared" si="73"/>
        <v>0</v>
      </c>
      <c r="U697" s="264">
        <f t="shared" si="74"/>
        <v>0</v>
      </c>
      <c r="V697" s="264">
        <f t="shared" si="75"/>
        <v>0</v>
      </c>
      <c r="W697" s="264">
        <f t="shared" si="76"/>
        <v>0</v>
      </c>
      <c r="X697" s="264">
        <f t="shared" si="77"/>
        <v>0</v>
      </c>
    </row>
    <row r="698" spans="1:24" ht="12.75" customHeight="1" x14ac:dyDescent="0.25">
      <c r="B698" s="227"/>
      <c r="P698" s="264">
        <f t="shared" si="78"/>
        <v>0</v>
      </c>
      <c r="Q698" s="266">
        <f t="shared" si="72"/>
        <v>0</v>
      </c>
      <c r="T698" s="264">
        <f t="shared" si="73"/>
        <v>0</v>
      </c>
      <c r="U698" s="264">
        <f t="shared" si="74"/>
        <v>0</v>
      </c>
      <c r="V698" s="264">
        <f t="shared" si="75"/>
        <v>0</v>
      </c>
      <c r="W698" s="264">
        <f t="shared" si="76"/>
        <v>0</v>
      </c>
      <c r="X698" s="264">
        <f t="shared" si="77"/>
        <v>0</v>
      </c>
    </row>
    <row r="699" spans="1:24" ht="12.75" customHeight="1" x14ac:dyDescent="0.25">
      <c r="B699" s="227"/>
      <c r="P699" s="264">
        <f t="shared" si="78"/>
        <v>0</v>
      </c>
      <c r="Q699" s="266">
        <f t="shared" si="72"/>
        <v>0</v>
      </c>
      <c r="T699" s="264">
        <f t="shared" si="73"/>
        <v>0</v>
      </c>
      <c r="U699" s="264">
        <f t="shared" si="74"/>
        <v>0</v>
      </c>
      <c r="V699" s="264">
        <f t="shared" si="75"/>
        <v>0</v>
      </c>
      <c r="W699" s="264">
        <f t="shared" si="76"/>
        <v>0</v>
      </c>
      <c r="X699" s="264">
        <f t="shared" si="77"/>
        <v>0</v>
      </c>
    </row>
    <row r="700" spans="1:24" ht="12.75" customHeight="1" x14ac:dyDescent="0.25">
      <c r="A700" s="2" t="s">
        <v>84</v>
      </c>
      <c r="B700" s="227" t="s">
        <v>534</v>
      </c>
      <c r="C700" s="3" t="s">
        <v>130</v>
      </c>
      <c r="D700" s="1">
        <v>110</v>
      </c>
      <c r="E700" s="143">
        <v>633</v>
      </c>
      <c r="F700" s="144">
        <f>E700*D700</f>
        <v>69630</v>
      </c>
      <c r="H700" s="146">
        <v>1233</v>
      </c>
      <c r="J700" s="264">
        <v>138.98264493716837</v>
      </c>
      <c r="K700" s="264">
        <v>20.99086100852524</v>
      </c>
      <c r="L700" s="264">
        <v>339.34208087096778</v>
      </c>
      <c r="M700" s="264">
        <v>22.450553000000003</v>
      </c>
      <c r="N700" s="264">
        <v>125.22387096774193</v>
      </c>
      <c r="O700" s="264">
        <v>646.99</v>
      </c>
      <c r="P700" s="264">
        <f t="shared" si="78"/>
        <v>71168.899999999994</v>
      </c>
      <c r="Q700" s="266">
        <f t="shared" si="72"/>
        <v>-1538.8999999999942</v>
      </c>
      <c r="T700" s="264">
        <f t="shared" si="73"/>
        <v>15288.09094308852</v>
      </c>
      <c r="U700" s="264">
        <f t="shared" si="74"/>
        <v>2308.9947109377763</v>
      </c>
      <c r="V700" s="264">
        <f t="shared" si="75"/>
        <v>37327.628895806454</v>
      </c>
      <c r="W700" s="264">
        <f t="shared" si="76"/>
        <v>2469.5608300000004</v>
      </c>
      <c r="X700" s="264">
        <f t="shared" si="77"/>
        <v>13774.625806451613</v>
      </c>
    </row>
    <row r="701" spans="1:24" ht="12.75" customHeight="1" x14ac:dyDescent="0.25">
      <c r="B701" s="227"/>
      <c r="P701" s="264">
        <f t="shared" si="78"/>
        <v>0</v>
      </c>
      <c r="Q701" s="266">
        <f t="shared" si="72"/>
        <v>0</v>
      </c>
      <c r="T701" s="264">
        <f t="shared" si="73"/>
        <v>0</v>
      </c>
      <c r="U701" s="264">
        <f t="shared" si="74"/>
        <v>0</v>
      </c>
      <c r="V701" s="264">
        <f t="shared" si="75"/>
        <v>0</v>
      </c>
      <c r="W701" s="264">
        <f t="shared" si="76"/>
        <v>0</v>
      </c>
      <c r="X701" s="264">
        <f t="shared" si="77"/>
        <v>0</v>
      </c>
    </row>
    <row r="702" spans="1:24" ht="12.75" customHeight="1" x14ac:dyDescent="0.25">
      <c r="B702" s="227"/>
      <c r="P702" s="264">
        <f t="shared" si="78"/>
        <v>0</v>
      </c>
      <c r="Q702" s="266">
        <f t="shared" si="72"/>
        <v>0</v>
      </c>
      <c r="T702" s="264">
        <f t="shared" si="73"/>
        <v>0</v>
      </c>
      <c r="U702" s="264">
        <f t="shared" si="74"/>
        <v>0</v>
      </c>
      <c r="V702" s="264">
        <f t="shared" si="75"/>
        <v>0</v>
      </c>
      <c r="W702" s="264">
        <f t="shared" si="76"/>
        <v>0</v>
      </c>
      <c r="X702" s="264">
        <f t="shared" si="77"/>
        <v>0</v>
      </c>
    </row>
    <row r="703" spans="1:24" ht="12.75" customHeight="1" x14ac:dyDescent="0.25">
      <c r="B703" s="227"/>
      <c r="P703" s="264">
        <f t="shared" si="78"/>
        <v>0</v>
      </c>
      <c r="Q703" s="266">
        <f t="shared" si="72"/>
        <v>0</v>
      </c>
      <c r="T703" s="264">
        <f t="shared" si="73"/>
        <v>0</v>
      </c>
      <c r="U703" s="264">
        <f t="shared" si="74"/>
        <v>0</v>
      </c>
      <c r="V703" s="264">
        <f t="shared" si="75"/>
        <v>0</v>
      </c>
      <c r="W703" s="264">
        <f t="shared" si="76"/>
        <v>0</v>
      </c>
      <c r="X703" s="264">
        <f t="shared" si="77"/>
        <v>0</v>
      </c>
    </row>
    <row r="704" spans="1:24" ht="12.75" customHeight="1" x14ac:dyDescent="0.25">
      <c r="B704" s="227"/>
      <c r="P704" s="264">
        <f t="shared" si="78"/>
        <v>0</v>
      </c>
      <c r="Q704" s="266">
        <f t="shared" si="72"/>
        <v>0</v>
      </c>
      <c r="T704" s="264">
        <f t="shared" si="73"/>
        <v>0</v>
      </c>
      <c r="U704" s="264">
        <f t="shared" si="74"/>
        <v>0</v>
      </c>
      <c r="V704" s="264">
        <f t="shared" si="75"/>
        <v>0</v>
      </c>
      <c r="W704" s="264">
        <f t="shared" si="76"/>
        <v>0</v>
      </c>
      <c r="X704" s="264">
        <f t="shared" si="77"/>
        <v>0</v>
      </c>
    </row>
    <row r="705" spans="1:24" ht="12.75" customHeight="1" x14ac:dyDescent="0.25">
      <c r="A705" s="2" t="s">
        <v>157</v>
      </c>
      <c r="B705" s="227" t="s">
        <v>535</v>
      </c>
      <c r="C705" s="3" t="s">
        <v>130</v>
      </c>
      <c r="D705" s="1">
        <v>17.940000000000001</v>
      </c>
      <c r="E705" s="143">
        <v>633</v>
      </c>
      <c r="F705" s="144">
        <f>E705*D705</f>
        <v>11356.02</v>
      </c>
      <c r="H705" s="146">
        <v>713</v>
      </c>
      <c r="J705" s="264">
        <v>138.98264493716837</v>
      </c>
      <c r="K705" s="264">
        <v>20.99086100852524</v>
      </c>
      <c r="L705" s="264">
        <v>339.34208087096778</v>
      </c>
      <c r="M705" s="264">
        <v>22.450553000000003</v>
      </c>
      <c r="N705" s="264">
        <v>125.22387096774193</v>
      </c>
      <c r="O705" s="264">
        <v>646.99</v>
      </c>
      <c r="P705" s="264">
        <f t="shared" si="78"/>
        <v>11607.000600000001</v>
      </c>
      <c r="Q705" s="266">
        <f t="shared" si="72"/>
        <v>-250.98060000000078</v>
      </c>
      <c r="T705" s="264">
        <f t="shared" si="73"/>
        <v>2493.3486501728007</v>
      </c>
      <c r="U705" s="264">
        <f t="shared" si="74"/>
        <v>376.57604649294285</v>
      </c>
      <c r="V705" s="264">
        <f t="shared" si="75"/>
        <v>6087.7969308251622</v>
      </c>
      <c r="W705" s="264">
        <f t="shared" si="76"/>
        <v>402.76292082000009</v>
      </c>
      <c r="X705" s="264">
        <f t="shared" si="77"/>
        <v>2246.5162451612905</v>
      </c>
    </row>
    <row r="706" spans="1:24" ht="12.75" customHeight="1" x14ac:dyDescent="0.25">
      <c r="B706" s="227"/>
      <c r="P706" s="264">
        <f t="shared" si="78"/>
        <v>0</v>
      </c>
      <c r="Q706" s="266">
        <f t="shared" si="72"/>
        <v>0</v>
      </c>
      <c r="T706" s="264">
        <f t="shared" si="73"/>
        <v>0</v>
      </c>
      <c r="U706" s="264">
        <f t="shared" si="74"/>
        <v>0</v>
      </c>
      <c r="V706" s="264">
        <f t="shared" si="75"/>
        <v>0</v>
      </c>
      <c r="W706" s="264">
        <f t="shared" si="76"/>
        <v>0</v>
      </c>
      <c r="X706" s="264">
        <f t="shared" si="77"/>
        <v>0</v>
      </c>
    </row>
    <row r="707" spans="1:24" ht="12.75" customHeight="1" x14ac:dyDescent="0.25">
      <c r="B707" s="227"/>
      <c r="P707" s="264">
        <f t="shared" si="78"/>
        <v>0</v>
      </c>
      <c r="Q707" s="266">
        <f t="shared" si="72"/>
        <v>0</v>
      </c>
      <c r="T707" s="264">
        <f t="shared" si="73"/>
        <v>0</v>
      </c>
      <c r="U707" s="264">
        <f t="shared" si="74"/>
        <v>0</v>
      </c>
      <c r="V707" s="264">
        <f t="shared" si="75"/>
        <v>0</v>
      </c>
      <c r="W707" s="264">
        <f t="shared" si="76"/>
        <v>0</v>
      </c>
      <c r="X707" s="264">
        <f t="shared" si="77"/>
        <v>0</v>
      </c>
    </row>
    <row r="708" spans="1:24" ht="12.75" customHeight="1" x14ac:dyDescent="0.25">
      <c r="B708" s="227"/>
      <c r="P708" s="264">
        <f t="shared" si="78"/>
        <v>0</v>
      </c>
      <c r="Q708" s="266">
        <f t="shared" si="72"/>
        <v>0</v>
      </c>
      <c r="T708" s="264">
        <f t="shared" si="73"/>
        <v>0</v>
      </c>
      <c r="U708" s="264">
        <f t="shared" si="74"/>
        <v>0</v>
      </c>
      <c r="V708" s="264">
        <f t="shared" si="75"/>
        <v>0</v>
      </c>
      <c r="W708" s="264">
        <f t="shared" si="76"/>
        <v>0</v>
      </c>
      <c r="X708" s="264">
        <f t="shared" si="77"/>
        <v>0</v>
      </c>
    </row>
    <row r="709" spans="1:24" ht="12.75" customHeight="1" x14ac:dyDescent="0.25">
      <c r="A709" s="2" t="s">
        <v>85</v>
      </c>
      <c r="B709" s="227" t="s">
        <v>536</v>
      </c>
      <c r="C709" s="3" t="s">
        <v>130</v>
      </c>
      <c r="D709" s="1">
        <v>5.45</v>
      </c>
      <c r="E709" s="143">
        <f>H709</f>
        <v>284</v>
      </c>
      <c r="F709" s="144">
        <f>E709*D709</f>
        <v>1547.8</v>
      </c>
      <c r="H709" s="146">
        <v>284</v>
      </c>
      <c r="J709" s="264">
        <v>144.14033408992407</v>
      </c>
      <c r="K709" s="264">
        <v>21.769838385014353</v>
      </c>
      <c r="L709" s="264">
        <v>351.93517096774195</v>
      </c>
      <c r="M709" s="264">
        <v>23.2837</v>
      </c>
      <c r="N709" s="264">
        <v>129.87096774193549</v>
      </c>
      <c r="O709" s="264">
        <v>671</v>
      </c>
      <c r="P709" s="264">
        <f t="shared" si="78"/>
        <v>3656.9500000000003</v>
      </c>
      <c r="Q709" s="266">
        <f t="shared" si="72"/>
        <v>-2109.1500000000005</v>
      </c>
      <c r="T709" s="264">
        <f t="shared" si="73"/>
        <v>785.56482079008617</v>
      </c>
      <c r="U709" s="264">
        <f t="shared" si="74"/>
        <v>118.64561919832823</v>
      </c>
      <c r="V709" s="264">
        <f t="shared" si="75"/>
        <v>1918.0466817741938</v>
      </c>
      <c r="W709" s="264">
        <f t="shared" si="76"/>
        <v>126.896165</v>
      </c>
      <c r="X709" s="264">
        <f t="shared" si="77"/>
        <v>707.79677419354846</v>
      </c>
    </row>
    <row r="710" spans="1:24" ht="12.75" customHeight="1" x14ac:dyDescent="0.25">
      <c r="B710" s="227"/>
      <c r="P710" s="264">
        <f t="shared" si="78"/>
        <v>0</v>
      </c>
      <c r="Q710" s="266">
        <f t="shared" si="72"/>
        <v>0</v>
      </c>
      <c r="T710" s="264">
        <f t="shared" si="73"/>
        <v>0</v>
      </c>
      <c r="U710" s="264">
        <f t="shared" si="74"/>
        <v>0</v>
      </c>
      <c r="V710" s="264">
        <f t="shared" si="75"/>
        <v>0</v>
      </c>
      <c r="W710" s="264">
        <f t="shared" si="76"/>
        <v>0</v>
      </c>
      <c r="X710" s="264">
        <f t="shared" si="77"/>
        <v>0</v>
      </c>
    </row>
    <row r="711" spans="1:24" ht="12.75" customHeight="1" x14ac:dyDescent="0.25">
      <c r="B711" s="227"/>
      <c r="P711" s="264">
        <f t="shared" si="78"/>
        <v>0</v>
      </c>
      <c r="Q711" s="266">
        <f t="shared" si="72"/>
        <v>0</v>
      </c>
      <c r="T711" s="264">
        <f t="shared" si="73"/>
        <v>0</v>
      </c>
      <c r="U711" s="264">
        <f t="shared" si="74"/>
        <v>0</v>
      </c>
      <c r="V711" s="264">
        <f t="shared" si="75"/>
        <v>0</v>
      </c>
      <c r="W711" s="264">
        <f t="shared" si="76"/>
        <v>0</v>
      </c>
      <c r="X711" s="264">
        <f t="shared" si="77"/>
        <v>0</v>
      </c>
    </row>
    <row r="712" spans="1:24" ht="12.75" customHeight="1" x14ac:dyDescent="0.25">
      <c r="B712" s="227"/>
      <c r="P712" s="264">
        <f t="shared" si="78"/>
        <v>0</v>
      </c>
      <c r="Q712" s="266">
        <f t="shared" si="72"/>
        <v>0</v>
      </c>
      <c r="T712" s="264">
        <f t="shared" si="73"/>
        <v>0</v>
      </c>
      <c r="U712" s="264">
        <f t="shared" si="74"/>
        <v>0</v>
      </c>
      <c r="V712" s="264">
        <f t="shared" si="75"/>
        <v>0</v>
      </c>
      <c r="W712" s="264">
        <f t="shared" si="76"/>
        <v>0</v>
      </c>
      <c r="X712" s="264">
        <f t="shared" si="77"/>
        <v>0</v>
      </c>
    </row>
    <row r="713" spans="1:24" ht="12.75" customHeight="1" x14ac:dyDescent="0.25">
      <c r="B713" s="227"/>
      <c r="P713" s="264">
        <f t="shared" si="78"/>
        <v>0</v>
      </c>
      <c r="Q713" s="266">
        <f t="shared" si="72"/>
        <v>0</v>
      </c>
      <c r="T713" s="264">
        <f t="shared" si="73"/>
        <v>0</v>
      </c>
      <c r="U713" s="264">
        <f t="shared" si="74"/>
        <v>0</v>
      </c>
      <c r="V713" s="264">
        <f t="shared" si="75"/>
        <v>0</v>
      </c>
      <c r="W713" s="264">
        <f t="shared" si="76"/>
        <v>0</v>
      </c>
      <c r="X713" s="264">
        <f t="shared" si="77"/>
        <v>0</v>
      </c>
    </row>
    <row r="714" spans="1:24" ht="12.75" customHeight="1" x14ac:dyDescent="0.25">
      <c r="A714" s="2" t="s">
        <v>231</v>
      </c>
      <c r="B714" s="227" t="s">
        <v>537</v>
      </c>
      <c r="C714" s="3" t="s">
        <v>221</v>
      </c>
      <c r="D714" s="1">
        <v>160</v>
      </c>
      <c r="E714" s="143">
        <f>H714</f>
        <v>150</v>
      </c>
      <c r="F714" s="144">
        <f>E714*D714</f>
        <v>24000</v>
      </c>
      <c r="H714" s="146">
        <v>150</v>
      </c>
      <c r="P714" s="264">
        <f t="shared" si="78"/>
        <v>0</v>
      </c>
      <c r="Q714" s="266">
        <f t="shared" si="72"/>
        <v>24000</v>
      </c>
      <c r="T714" s="264">
        <f t="shared" si="73"/>
        <v>0</v>
      </c>
      <c r="U714" s="264">
        <f t="shared" si="74"/>
        <v>0</v>
      </c>
      <c r="V714" s="264">
        <f t="shared" si="75"/>
        <v>0</v>
      </c>
      <c r="W714" s="264">
        <f t="shared" si="76"/>
        <v>0</v>
      </c>
      <c r="X714" s="264">
        <f t="shared" si="77"/>
        <v>0</v>
      </c>
    </row>
    <row r="715" spans="1:24" ht="12.75" customHeight="1" x14ac:dyDescent="0.25">
      <c r="B715" s="227"/>
      <c r="J715" s="264">
        <v>38.236929162453777</v>
      </c>
      <c r="K715" s="264">
        <v>5.7750092884240756</v>
      </c>
      <c r="L715" s="264">
        <v>93.359851612903242</v>
      </c>
      <c r="M715" s="264">
        <v>6.1766000000000005</v>
      </c>
      <c r="N715" s="264">
        <v>34.451612903225808</v>
      </c>
      <c r="O715" s="264">
        <v>178</v>
      </c>
      <c r="P715" s="264">
        <f t="shared" si="78"/>
        <v>0</v>
      </c>
      <c r="Q715" s="266">
        <f t="shared" ref="Q715:Q778" si="79">F715-P715</f>
        <v>0</v>
      </c>
      <c r="T715" s="264">
        <f t="shared" ref="T715:T778" si="80">J715*$D715</f>
        <v>0</v>
      </c>
      <c r="U715" s="264">
        <f t="shared" ref="U715:U778" si="81">K715*$D715</f>
        <v>0</v>
      </c>
      <c r="V715" s="264">
        <f t="shared" ref="V715:V778" si="82">L715*$D715</f>
        <v>0</v>
      </c>
      <c r="W715" s="264">
        <f t="shared" ref="W715:W778" si="83">M715*$D715</f>
        <v>0</v>
      </c>
      <c r="X715" s="264">
        <f t="shared" ref="X715:X778" si="84">N715*$D715</f>
        <v>0</v>
      </c>
    </row>
    <row r="716" spans="1:24" ht="12.75" customHeight="1" x14ac:dyDescent="0.25">
      <c r="B716" s="227"/>
      <c r="P716" s="264">
        <f t="shared" si="78"/>
        <v>0</v>
      </c>
      <c r="Q716" s="266">
        <f t="shared" si="79"/>
        <v>0</v>
      </c>
      <c r="T716" s="264">
        <f t="shared" si="80"/>
        <v>0</v>
      </c>
      <c r="U716" s="264">
        <f t="shared" si="81"/>
        <v>0</v>
      </c>
      <c r="V716" s="264">
        <f t="shared" si="82"/>
        <v>0</v>
      </c>
      <c r="W716" s="264">
        <f t="shared" si="83"/>
        <v>0</v>
      </c>
      <c r="X716" s="264">
        <f t="shared" si="84"/>
        <v>0</v>
      </c>
    </row>
    <row r="717" spans="1:24" ht="12.75" customHeight="1" thickBot="1" x14ac:dyDescent="0.3">
      <c r="B717" s="227"/>
      <c r="P717" s="264">
        <f t="shared" ref="P717:P780" si="85">O717*D717</f>
        <v>0</v>
      </c>
      <c r="Q717" s="266">
        <f t="shared" si="79"/>
        <v>0</v>
      </c>
      <c r="T717" s="264">
        <f t="shared" si="80"/>
        <v>0</v>
      </c>
      <c r="U717" s="264">
        <f t="shared" si="81"/>
        <v>0</v>
      </c>
      <c r="V717" s="264">
        <f t="shared" si="82"/>
        <v>0</v>
      </c>
      <c r="W717" s="264">
        <f t="shared" si="83"/>
        <v>0</v>
      </c>
      <c r="X717" s="264">
        <f t="shared" si="84"/>
        <v>0</v>
      </c>
    </row>
    <row r="718" spans="1:24" ht="12.75" customHeight="1" thickBot="1" x14ac:dyDescent="0.3">
      <c r="A718" s="18" t="s">
        <v>50</v>
      </c>
      <c r="B718" s="19" t="s">
        <v>525</v>
      </c>
      <c r="C718" s="20"/>
      <c r="D718" s="21"/>
      <c r="E718" s="186"/>
      <c r="F718" s="187">
        <f>F714+F709+F705+F700+F694+F688+F683</f>
        <v>130985.63</v>
      </c>
      <c r="P718" s="264">
        <f t="shared" si="85"/>
        <v>0</v>
      </c>
      <c r="T718" s="264">
        <f t="shared" si="80"/>
        <v>0</v>
      </c>
      <c r="U718" s="264">
        <f t="shared" si="81"/>
        <v>0</v>
      </c>
      <c r="V718" s="264">
        <f t="shared" si="82"/>
        <v>0</v>
      </c>
      <c r="W718" s="264">
        <f t="shared" si="83"/>
        <v>0</v>
      </c>
      <c r="X718" s="264">
        <f t="shared" si="84"/>
        <v>0</v>
      </c>
    </row>
    <row r="719" spans="1:24" ht="12.75" customHeight="1" thickBot="1" x14ac:dyDescent="0.3">
      <c r="A719" s="27"/>
      <c r="B719" s="28"/>
      <c r="C719" s="29"/>
      <c r="D719" s="30"/>
      <c r="E719" s="153"/>
      <c r="F719" s="154"/>
      <c r="P719" s="264">
        <f t="shared" si="85"/>
        <v>0</v>
      </c>
      <c r="Q719" s="266">
        <f t="shared" si="79"/>
        <v>0</v>
      </c>
      <c r="T719" s="264">
        <f t="shared" si="80"/>
        <v>0</v>
      </c>
      <c r="U719" s="264">
        <f t="shared" si="81"/>
        <v>0</v>
      </c>
      <c r="V719" s="264">
        <f t="shared" si="82"/>
        <v>0</v>
      </c>
      <c r="W719" s="264">
        <f t="shared" si="83"/>
        <v>0</v>
      </c>
      <c r="X719" s="264">
        <f t="shared" si="84"/>
        <v>0</v>
      </c>
    </row>
    <row r="720" spans="1:24" ht="14.5" thickBot="1" x14ac:dyDescent="0.3">
      <c r="A720" s="221" t="s">
        <v>301</v>
      </c>
      <c r="B720" s="222"/>
      <c r="C720" s="222"/>
      <c r="D720" s="222"/>
      <c r="E720" s="222"/>
      <c r="F720" s="223"/>
      <c r="P720" s="264">
        <f t="shared" si="85"/>
        <v>0</v>
      </c>
      <c r="Q720" s="266">
        <f t="shared" si="79"/>
        <v>0</v>
      </c>
      <c r="T720" s="264">
        <f t="shared" si="80"/>
        <v>0</v>
      </c>
      <c r="U720" s="264">
        <f t="shared" si="81"/>
        <v>0</v>
      </c>
      <c r="V720" s="264">
        <f t="shared" si="82"/>
        <v>0</v>
      </c>
      <c r="W720" s="264">
        <f t="shared" si="83"/>
        <v>0</v>
      </c>
      <c r="X720" s="264">
        <f t="shared" si="84"/>
        <v>0</v>
      </c>
    </row>
    <row r="721" spans="1:24" ht="12.75" customHeight="1" x14ac:dyDescent="0.25">
      <c r="A721" s="5"/>
      <c r="B721" s="4"/>
      <c r="C721" s="6"/>
      <c r="D721" s="7"/>
      <c r="P721" s="264">
        <f t="shared" si="85"/>
        <v>0</v>
      </c>
      <c r="Q721" s="266">
        <f t="shared" si="79"/>
        <v>0</v>
      </c>
      <c r="T721" s="264">
        <f t="shared" si="80"/>
        <v>0</v>
      </c>
      <c r="U721" s="264">
        <f t="shared" si="81"/>
        <v>0</v>
      </c>
      <c r="V721" s="264">
        <f t="shared" si="82"/>
        <v>0</v>
      </c>
      <c r="W721" s="264">
        <f t="shared" si="83"/>
        <v>0</v>
      </c>
      <c r="X721" s="264">
        <f t="shared" si="84"/>
        <v>0</v>
      </c>
    </row>
    <row r="722" spans="1:24" ht="12.75" customHeight="1" x14ac:dyDescent="0.25">
      <c r="A722" s="2" t="s">
        <v>130</v>
      </c>
      <c r="B722" s="227" t="s">
        <v>538</v>
      </c>
      <c r="C722" s="3" t="s">
        <v>130</v>
      </c>
      <c r="D722" s="1">
        <v>120</v>
      </c>
      <c r="E722" s="143">
        <f>H722</f>
        <v>90</v>
      </c>
      <c r="F722" s="144">
        <f>E722*D722</f>
        <v>10800</v>
      </c>
      <c r="H722" s="146">
        <v>90</v>
      </c>
      <c r="J722" s="264">
        <v>51.985038524234916</v>
      </c>
      <c r="K722" s="264">
        <v>7.8514171224641931</v>
      </c>
      <c r="L722" s="264">
        <v>126.92743870967743</v>
      </c>
      <c r="M722" s="264">
        <v>8.3974000000000011</v>
      </c>
      <c r="N722" s="264">
        <v>46.838709677419352</v>
      </c>
      <c r="O722" s="264">
        <v>242</v>
      </c>
      <c r="P722" s="264">
        <f t="shared" si="85"/>
        <v>29040</v>
      </c>
      <c r="Q722" s="266">
        <f t="shared" si="79"/>
        <v>-18240</v>
      </c>
      <c r="T722" s="264">
        <f t="shared" si="80"/>
        <v>6238.2046229081898</v>
      </c>
      <c r="U722" s="264">
        <f t="shared" si="81"/>
        <v>942.17005469570313</v>
      </c>
      <c r="V722" s="264">
        <f t="shared" si="82"/>
        <v>15231.292645161291</v>
      </c>
      <c r="W722" s="264">
        <f t="shared" si="83"/>
        <v>1007.6880000000001</v>
      </c>
      <c r="X722" s="264">
        <f t="shared" si="84"/>
        <v>5620.645161290322</v>
      </c>
    </row>
    <row r="723" spans="1:24" ht="12.75" customHeight="1" x14ac:dyDescent="0.25">
      <c r="B723" s="227"/>
      <c r="P723" s="264">
        <f t="shared" si="85"/>
        <v>0</v>
      </c>
      <c r="Q723" s="266">
        <f t="shared" si="79"/>
        <v>0</v>
      </c>
      <c r="T723" s="264">
        <f t="shared" si="80"/>
        <v>0</v>
      </c>
      <c r="U723" s="264">
        <f t="shared" si="81"/>
        <v>0</v>
      </c>
      <c r="V723" s="264">
        <f t="shared" si="82"/>
        <v>0</v>
      </c>
      <c r="W723" s="264">
        <f t="shared" si="83"/>
        <v>0</v>
      </c>
      <c r="X723" s="264">
        <f t="shared" si="84"/>
        <v>0</v>
      </c>
    </row>
    <row r="724" spans="1:24" ht="12.75" customHeight="1" x14ac:dyDescent="0.25">
      <c r="B724" s="227"/>
      <c r="P724" s="264">
        <f t="shared" si="85"/>
        <v>0</v>
      </c>
      <c r="Q724" s="266">
        <f t="shared" si="79"/>
        <v>0</v>
      </c>
      <c r="T724" s="264">
        <f t="shared" si="80"/>
        <v>0</v>
      </c>
      <c r="U724" s="264">
        <f t="shared" si="81"/>
        <v>0</v>
      </c>
      <c r="V724" s="264">
        <f t="shared" si="82"/>
        <v>0</v>
      </c>
      <c r="W724" s="264">
        <f t="shared" si="83"/>
        <v>0</v>
      </c>
      <c r="X724" s="264">
        <f t="shared" si="84"/>
        <v>0</v>
      </c>
    </row>
    <row r="725" spans="1:24" ht="12.75" customHeight="1" x14ac:dyDescent="0.25">
      <c r="B725" s="227"/>
      <c r="P725" s="264">
        <f t="shared" si="85"/>
        <v>0</v>
      </c>
      <c r="Q725" s="266">
        <f t="shared" si="79"/>
        <v>0</v>
      </c>
      <c r="T725" s="264">
        <f t="shared" si="80"/>
        <v>0</v>
      </c>
      <c r="U725" s="264">
        <f t="shared" si="81"/>
        <v>0</v>
      </c>
      <c r="V725" s="264">
        <f t="shared" si="82"/>
        <v>0</v>
      </c>
      <c r="W725" s="264">
        <f t="shared" si="83"/>
        <v>0</v>
      </c>
      <c r="X725" s="264">
        <f t="shared" si="84"/>
        <v>0</v>
      </c>
    </row>
    <row r="726" spans="1:24" ht="12.75" customHeight="1" x14ac:dyDescent="0.25">
      <c r="A726" s="2" t="s">
        <v>64</v>
      </c>
      <c r="B726" s="227" t="s">
        <v>539</v>
      </c>
      <c r="C726" s="3" t="s">
        <v>130</v>
      </c>
      <c r="D726" s="1">
        <v>40.5</v>
      </c>
      <c r="E726" s="143">
        <v>633</v>
      </c>
      <c r="F726" s="144">
        <f>E726*D726</f>
        <v>25636.5</v>
      </c>
      <c r="H726" s="146">
        <v>713</v>
      </c>
      <c r="J726" s="264">
        <v>186.45873321915664</v>
      </c>
      <c r="K726" s="264">
        <v>28.16128124916909</v>
      </c>
      <c r="L726" s="264">
        <v>455.26040000000006</v>
      </c>
      <c r="M726" s="264">
        <v>30.119600000000002</v>
      </c>
      <c r="N726" s="264">
        <v>168</v>
      </c>
      <c r="O726" s="264">
        <v>868</v>
      </c>
      <c r="P726" s="264">
        <f t="shared" si="85"/>
        <v>35154</v>
      </c>
      <c r="Q726" s="266">
        <f t="shared" si="79"/>
        <v>-9517.5</v>
      </c>
      <c r="T726" s="264">
        <f t="shared" si="80"/>
        <v>7551.5786953758443</v>
      </c>
      <c r="U726" s="264">
        <f t="shared" si="81"/>
        <v>1140.5318905913482</v>
      </c>
      <c r="V726" s="264">
        <f t="shared" si="82"/>
        <v>18438.046200000001</v>
      </c>
      <c r="W726" s="264">
        <f t="shared" si="83"/>
        <v>1219.8438000000001</v>
      </c>
      <c r="X726" s="264">
        <f t="shared" si="84"/>
        <v>6804</v>
      </c>
    </row>
    <row r="727" spans="1:24" ht="12.75" customHeight="1" x14ac:dyDescent="0.25">
      <c r="B727" s="227"/>
      <c r="P727" s="264">
        <f t="shared" si="85"/>
        <v>0</v>
      </c>
      <c r="Q727" s="266">
        <f t="shared" si="79"/>
        <v>0</v>
      </c>
      <c r="T727" s="264">
        <f t="shared" si="80"/>
        <v>0</v>
      </c>
      <c r="U727" s="264">
        <f t="shared" si="81"/>
        <v>0</v>
      </c>
      <c r="V727" s="264">
        <f t="shared" si="82"/>
        <v>0</v>
      </c>
      <c r="W727" s="264">
        <f t="shared" si="83"/>
        <v>0</v>
      </c>
      <c r="X727" s="264">
        <f t="shared" si="84"/>
        <v>0</v>
      </c>
    </row>
    <row r="728" spans="1:24" ht="12.75" customHeight="1" x14ac:dyDescent="0.25">
      <c r="B728" s="227"/>
      <c r="P728" s="264">
        <f t="shared" si="85"/>
        <v>0</v>
      </c>
      <c r="Q728" s="266">
        <f t="shared" si="79"/>
        <v>0</v>
      </c>
      <c r="T728" s="264">
        <f t="shared" si="80"/>
        <v>0</v>
      </c>
      <c r="U728" s="264">
        <f t="shared" si="81"/>
        <v>0</v>
      </c>
      <c r="V728" s="264">
        <f t="shared" si="82"/>
        <v>0</v>
      </c>
      <c r="W728" s="264">
        <f t="shared" si="83"/>
        <v>0</v>
      </c>
      <c r="X728" s="264">
        <f t="shared" si="84"/>
        <v>0</v>
      </c>
    </row>
    <row r="729" spans="1:24" ht="12.75" customHeight="1" x14ac:dyDescent="0.25">
      <c r="B729" s="227"/>
      <c r="P729" s="264">
        <f t="shared" si="85"/>
        <v>0</v>
      </c>
      <c r="Q729" s="266">
        <f t="shared" si="79"/>
        <v>0</v>
      </c>
      <c r="T729" s="264">
        <f t="shared" si="80"/>
        <v>0</v>
      </c>
      <c r="U729" s="264">
        <f t="shared" si="81"/>
        <v>0</v>
      </c>
      <c r="V729" s="264">
        <f t="shared" si="82"/>
        <v>0</v>
      </c>
      <c r="W729" s="264">
        <f t="shared" si="83"/>
        <v>0</v>
      </c>
      <c r="X729" s="264">
        <f t="shared" si="84"/>
        <v>0</v>
      </c>
    </row>
    <row r="730" spans="1:24" ht="12.75" customHeight="1" x14ac:dyDescent="0.25">
      <c r="A730" s="2" t="s">
        <v>158</v>
      </c>
      <c r="B730" s="227" t="s">
        <v>540</v>
      </c>
      <c r="C730" s="3" t="s">
        <v>221</v>
      </c>
      <c r="D730" s="1">
        <v>9.91</v>
      </c>
      <c r="E730" s="143">
        <v>633</v>
      </c>
      <c r="F730" s="144">
        <f>E730*D730</f>
        <v>6273.03</v>
      </c>
      <c r="H730" s="146">
        <v>713</v>
      </c>
      <c r="J730" s="264">
        <v>255.17994674927232</v>
      </c>
      <c r="K730" s="264">
        <v>38.540400470853058</v>
      </c>
      <c r="L730" s="264">
        <v>623.0511310645162</v>
      </c>
      <c r="M730" s="264">
        <v>41.220477000000002</v>
      </c>
      <c r="N730" s="264">
        <v>229.91806451612905</v>
      </c>
      <c r="O730" s="264">
        <v>1187.9100000000001</v>
      </c>
      <c r="P730" s="264">
        <f t="shared" si="85"/>
        <v>11772.188100000001</v>
      </c>
      <c r="Q730" s="266">
        <f t="shared" si="79"/>
        <v>-5499.1581000000015</v>
      </c>
      <c r="T730" s="264">
        <f t="shared" si="80"/>
        <v>2528.8332722852888</v>
      </c>
      <c r="U730" s="264">
        <f t="shared" si="81"/>
        <v>381.93536866615381</v>
      </c>
      <c r="V730" s="264">
        <f t="shared" si="82"/>
        <v>6174.4367088493555</v>
      </c>
      <c r="W730" s="264">
        <f t="shared" si="83"/>
        <v>408.49492707000002</v>
      </c>
      <c r="X730" s="264">
        <f t="shared" si="84"/>
        <v>2278.4880193548388</v>
      </c>
    </row>
    <row r="731" spans="1:24" ht="12.75" customHeight="1" x14ac:dyDescent="0.25">
      <c r="B731" s="227"/>
      <c r="P731" s="264">
        <f t="shared" si="85"/>
        <v>0</v>
      </c>
      <c r="Q731" s="266">
        <f t="shared" si="79"/>
        <v>0</v>
      </c>
      <c r="T731" s="264">
        <f t="shared" si="80"/>
        <v>0</v>
      </c>
      <c r="U731" s="264">
        <f t="shared" si="81"/>
        <v>0</v>
      </c>
      <c r="V731" s="264">
        <f t="shared" si="82"/>
        <v>0</v>
      </c>
      <c r="W731" s="264">
        <f t="shared" si="83"/>
        <v>0</v>
      </c>
      <c r="X731" s="264">
        <f t="shared" si="84"/>
        <v>0</v>
      </c>
    </row>
    <row r="732" spans="1:24" ht="12.75" customHeight="1" x14ac:dyDescent="0.25">
      <c r="B732" s="227"/>
      <c r="P732" s="264">
        <f t="shared" si="85"/>
        <v>0</v>
      </c>
      <c r="Q732" s="266">
        <f t="shared" si="79"/>
        <v>0</v>
      </c>
      <c r="T732" s="264">
        <f t="shared" si="80"/>
        <v>0</v>
      </c>
      <c r="U732" s="264">
        <f t="shared" si="81"/>
        <v>0</v>
      </c>
      <c r="V732" s="264">
        <f t="shared" si="82"/>
        <v>0</v>
      </c>
      <c r="W732" s="264">
        <f t="shared" si="83"/>
        <v>0</v>
      </c>
      <c r="X732" s="264">
        <f t="shared" si="84"/>
        <v>0</v>
      </c>
    </row>
    <row r="733" spans="1:24" ht="12.75" customHeight="1" x14ac:dyDescent="0.25">
      <c r="A733" s="2" t="s">
        <v>65</v>
      </c>
      <c r="B733" s="227" t="s">
        <v>541</v>
      </c>
      <c r="C733" s="3" t="s">
        <v>130</v>
      </c>
      <c r="D733" s="1">
        <v>335</v>
      </c>
      <c r="E733" s="143">
        <f>H733</f>
        <v>98</v>
      </c>
      <c r="F733" s="144">
        <f>E733*D733</f>
        <v>32830</v>
      </c>
      <c r="H733" s="146">
        <v>98</v>
      </c>
      <c r="J733" s="264">
        <v>35.014716030786325</v>
      </c>
      <c r="K733" s="264">
        <v>5.2883512023209232</v>
      </c>
      <c r="L733" s="264">
        <v>85.492448387096786</v>
      </c>
      <c r="M733" s="264">
        <v>5.6561000000000003</v>
      </c>
      <c r="N733" s="264">
        <v>31.548387096774192</v>
      </c>
      <c r="O733" s="264">
        <v>163</v>
      </c>
      <c r="P733" s="264">
        <f t="shared" si="85"/>
        <v>54605</v>
      </c>
      <c r="Q733" s="266">
        <f t="shared" si="79"/>
        <v>-21775</v>
      </c>
      <c r="T733" s="264">
        <f t="shared" si="80"/>
        <v>11729.929870313419</v>
      </c>
      <c r="U733" s="264">
        <f t="shared" si="81"/>
        <v>1771.5976527775092</v>
      </c>
      <c r="V733" s="264">
        <f t="shared" si="82"/>
        <v>28639.970209677424</v>
      </c>
      <c r="W733" s="264">
        <f t="shared" si="83"/>
        <v>1894.7935000000002</v>
      </c>
      <c r="X733" s="264">
        <f t="shared" si="84"/>
        <v>10568.709677419354</v>
      </c>
    </row>
    <row r="734" spans="1:24" ht="12.75" customHeight="1" x14ac:dyDescent="0.25">
      <c r="B734" s="227"/>
      <c r="P734" s="264">
        <f t="shared" si="85"/>
        <v>0</v>
      </c>
      <c r="Q734" s="266">
        <f t="shared" si="79"/>
        <v>0</v>
      </c>
      <c r="T734" s="264">
        <f t="shared" si="80"/>
        <v>0</v>
      </c>
      <c r="U734" s="264">
        <f t="shared" si="81"/>
        <v>0</v>
      </c>
      <c r="V734" s="264">
        <f t="shared" si="82"/>
        <v>0</v>
      </c>
      <c r="W734" s="264">
        <f t="shared" si="83"/>
        <v>0</v>
      </c>
      <c r="X734" s="264">
        <f t="shared" si="84"/>
        <v>0</v>
      </c>
    </row>
    <row r="735" spans="1:24" ht="12.75" customHeight="1" x14ac:dyDescent="0.25">
      <c r="B735" s="227"/>
      <c r="P735" s="264">
        <f t="shared" si="85"/>
        <v>0</v>
      </c>
      <c r="Q735" s="266">
        <f t="shared" si="79"/>
        <v>0</v>
      </c>
      <c r="T735" s="264">
        <f t="shared" si="80"/>
        <v>0</v>
      </c>
      <c r="U735" s="264">
        <f t="shared" si="81"/>
        <v>0</v>
      </c>
      <c r="V735" s="264">
        <f t="shared" si="82"/>
        <v>0</v>
      </c>
      <c r="W735" s="264">
        <f t="shared" si="83"/>
        <v>0</v>
      </c>
      <c r="X735" s="264">
        <f t="shared" si="84"/>
        <v>0</v>
      </c>
    </row>
    <row r="736" spans="1:24" ht="12.75" customHeight="1" thickBot="1" x14ac:dyDescent="0.3">
      <c r="B736" s="227"/>
      <c r="P736" s="264">
        <f t="shared" si="85"/>
        <v>0</v>
      </c>
      <c r="Q736" s="266">
        <f t="shared" si="79"/>
        <v>0</v>
      </c>
      <c r="T736" s="264">
        <f t="shared" si="80"/>
        <v>0</v>
      </c>
      <c r="U736" s="264">
        <f t="shared" si="81"/>
        <v>0</v>
      </c>
      <c r="V736" s="264">
        <f t="shared" si="82"/>
        <v>0</v>
      </c>
      <c r="W736" s="264">
        <f t="shared" si="83"/>
        <v>0</v>
      </c>
      <c r="X736" s="264">
        <f t="shared" si="84"/>
        <v>0</v>
      </c>
    </row>
    <row r="737" spans="1:24" ht="12.75" customHeight="1" thickBot="1" x14ac:dyDescent="0.3">
      <c r="A737" s="18" t="s">
        <v>119</v>
      </c>
      <c r="B737" s="19" t="s">
        <v>542</v>
      </c>
      <c r="C737" s="20"/>
      <c r="D737" s="21"/>
      <c r="E737" s="186"/>
      <c r="F737" s="187">
        <f>F733+F730+F726+F722</f>
        <v>75539.53</v>
      </c>
      <c r="P737" s="264">
        <f t="shared" si="85"/>
        <v>0</v>
      </c>
      <c r="T737" s="264">
        <f t="shared" si="80"/>
        <v>0</v>
      </c>
      <c r="U737" s="264">
        <f t="shared" si="81"/>
        <v>0</v>
      </c>
      <c r="V737" s="264">
        <f t="shared" si="82"/>
        <v>0</v>
      </c>
      <c r="W737" s="264">
        <f t="shared" si="83"/>
        <v>0</v>
      </c>
      <c r="X737" s="264">
        <f t="shared" si="84"/>
        <v>0</v>
      </c>
    </row>
    <row r="738" spans="1:24" ht="12.75" customHeight="1" thickBot="1" x14ac:dyDescent="0.3">
      <c r="A738" s="27"/>
      <c r="B738" s="28"/>
      <c r="C738" s="29"/>
      <c r="D738" s="30"/>
      <c r="E738" s="153"/>
      <c r="F738" s="154"/>
      <c r="P738" s="264">
        <f t="shared" si="85"/>
        <v>0</v>
      </c>
      <c r="Q738" s="266">
        <f t="shared" si="79"/>
        <v>0</v>
      </c>
      <c r="T738" s="264">
        <f t="shared" si="80"/>
        <v>0</v>
      </c>
      <c r="U738" s="264">
        <f t="shared" si="81"/>
        <v>0</v>
      </c>
      <c r="V738" s="264">
        <f t="shared" si="82"/>
        <v>0</v>
      </c>
      <c r="W738" s="264">
        <f t="shared" si="83"/>
        <v>0</v>
      </c>
      <c r="X738" s="264">
        <f t="shared" si="84"/>
        <v>0</v>
      </c>
    </row>
    <row r="739" spans="1:24" ht="14.5" thickBot="1" x14ac:dyDescent="0.3">
      <c r="A739" s="221" t="s">
        <v>302</v>
      </c>
      <c r="B739" s="222"/>
      <c r="C739" s="222"/>
      <c r="D739" s="222"/>
      <c r="E739" s="222"/>
      <c r="F739" s="223"/>
      <c r="P739" s="264">
        <f t="shared" si="85"/>
        <v>0</v>
      </c>
      <c r="Q739" s="266">
        <f t="shared" si="79"/>
        <v>0</v>
      </c>
      <c r="T739" s="264">
        <f t="shared" si="80"/>
        <v>0</v>
      </c>
      <c r="U739" s="264">
        <f t="shared" si="81"/>
        <v>0</v>
      </c>
      <c r="V739" s="264">
        <f t="shared" si="82"/>
        <v>0</v>
      </c>
      <c r="W739" s="264">
        <f t="shared" si="83"/>
        <v>0</v>
      </c>
      <c r="X739" s="264">
        <f t="shared" si="84"/>
        <v>0</v>
      </c>
    </row>
    <row r="740" spans="1:24" ht="12.75" customHeight="1" x14ac:dyDescent="0.25">
      <c r="A740" s="5"/>
      <c r="B740" s="4"/>
      <c r="C740" s="6"/>
      <c r="D740" s="7"/>
      <c r="P740" s="264">
        <f t="shared" si="85"/>
        <v>0</v>
      </c>
      <c r="Q740" s="266">
        <f t="shared" si="79"/>
        <v>0</v>
      </c>
      <c r="T740" s="264">
        <f t="shared" si="80"/>
        <v>0</v>
      </c>
      <c r="U740" s="264">
        <f t="shared" si="81"/>
        <v>0</v>
      </c>
      <c r="V740" s="264">
        <f t="shared" si="82"/>
        <v>0</v>
      </c>
      <c r="W740" s="264">
        <f t="shared" si="83"/>
        <v>0</v>
      </c>
      <c r="X740" s="264">
        <f t="shared" si="84"/>
        <v>0</v>
      </c>
    </row>
    <row r="741" spans="1:24" ht="36" x14ac:dyDescent="0.25">
      <c r="A741" s="2" t="s">
        <v>65</v>
      </c>
      <c r="B741" s="91" t="s">
        <v>541</v>
      </c>
      <c r="C741" s="84" t="s">
        <v>130</v>
      </c>
      <c r="D741" s="85">
        <v>626</v>
      </c>
      <c r="E741" s="143">
        <f>H741</f>
        <v>105</v>
      </c>
      <c r="F741" s="144">
        <f>E741*D741</f>
        <v>65730</v>
      </c>
      <c r="H741" s="146">
        <v>105</v>
      </c>
      <c r="J741" s="264">
        <v>35.014716030786325</v>
      </c>
      <c r="K741" s="264">
        <v>5.2883512023209232</v>
      </c>
      <c r="L741" s="264">
        <v>85.492448387096786</v>
      </c>
      <c r="M741" s="264">
        <v>5.6561000000000003</v>
      </c>
      <c r="N741" s="264">
        <v>31.548387096774192</v>
      </c>
      <c r="O741" s="264">
        <v>163</v>
      </c>
      <c r="P741" s="264">
        <f t="shared" si="85"/>
        <v>102038</v>
      </c>
      <c r="Q741" s="266">
        <f t="shared" si="79"/>
        <v>-36308</v>
      </c>
      <c r="T741" s="264">
        <f t="shared" si="80"/>
        <v>21919.21223527224</v>
      </c>
      <c r="U741" s="264">
        <f t="shared" si="81"/>
        <v>3310.5078526528978</v>
      </c>
      <c r="V741" s="264">
        <f t="shared" si="82"/>
        <v>53518.272690322585</v>
      </c>
      <c r="W741" s="264">
        <f t="shared" si="83"/>
        <v>3540.7186000000002</v>
      </c>
      <c r="X741" s="264">
        <f t="shared" si="84"/>
        <v>19749.290322580644</v>
      </c>
    </row>
    <row r="742" spans="1:24" ht="12.75" customHeight="1" thickBot="1" x14ac:dyDescent="0.3">
      <c r="B742" s="91"/>
      <c r="P742" s="264">
        <f t="shared" si="85"/>
        <v>0</v>
      </c>
      <c r="Q742" s="266">
        <f t="shared" si="79"/>
        <v>0</v>
      </c>
      <c r="T742" s="264">
        <f t="shared" si="80"/>
        <v>0</v>
      </c>
      <c r="U742" s="264">
        <f t="shared" si="81"/>
        <v>0</v>
      </c>
      <c r="V742" s="264">
        <f t="shared" si="82"/>
        <v>0</v>
      </c>
      <c r="W742" s="264">
        <f t="shared" si="83"/>
        <v>0</v>
      </c>
      <c r="X742" s="264">
        <f t="shared" si="84"/>
        <v>0</v>
      </c>
    </row>
    <row r="743" spans="1:24" ht="12.75" customHeight="1" thickBot="1" x14ac:dyDescent="0.3">
      <c r="A743" s="18" t="s">
        <v>188</v>
      </c>
      <c r="B743" s="19" t="s">
        <v>543</v>
      </c>
      <c r="C743" s="20"/>
      <c r="D743" s="21"/>
      <c r="E743" s="186"/>
      <c r="F743" s="187">
        <f>F741</f>
        <v>65730</v>
      </c>
      <c r="P743" s="264">
        <f t="shared" si="85"/>
        <v>0</v>
      </c>
      <c r="T743" s="264">
        <f t="shared" si="80"/>
        <v>0</v>
      </c>
      <c r="U743" s="264">
        <f t="shared" si="81"/>
        <v>0</v>
      </c>
      <c r="V743" s="264">
        <f t="shared" si="82"/>
        <v>0</v>
      </c>
      <c r="W743" s="264">
        <f t="shared" si="83"/>
        <v>0</v>
      </c>
      <c r="X743" s="264">
        <f t="shared" si="84"/>
        <v>0</v>
      </c>
    </row>
    <row r="744" spans="1:24" ht="12.75" customHeight="1" x14ac:dyDescent="0.25">
      <c r="A744" s="27"/>
      <c r="B744" s="28"/>
      <c r="C744" s="29"/>
      <c r="D744" s="30"/>
      <c r="E744" s="153"/>
      <c r="F744" s="154"/>
      <c r="P744" s="264">
        <f t="shared" si="85"/>
        <v>0</v>
      </c>
      <c r="Q744" s="266">
        <f t="shared" si="79"/>
        <v>0</v>
      </c>
      <c r="T744" s="264">
        <f t="shared" si="80"/>
        <v>0</v>
      </c>
      <c r="U744" s="264">
        <f t="shared" si="81"/>
        <v>0</v>
      </c>
      <c r="V744" s="264">
        <f t="shared" si="82"/>
        <v>0</v>
      </c>
      <c r="W744" s="264">
        <f t="shared" si="83"/>
        <v>0</v>
      </c>
      <c r="X744" s="264">
        <f t="shared" si="84"/>
        <v>0</v>
      </c>
    </row>
    <row r="745" spans="1:24" ht="12.75" customHeight="1" thickBot="1" x14ac:dyDescent="0.3">
      <c r="A745" s="233" t="s">
        <v>303</v>
      </c>
      <c r="B745" s="233"/>
      <c r="C745" s="233"/>
      <c r="D745" s="233"/>
      <c r="E745" s="233"/>
      <c r="F745" s="233"/>
      <c r="P745" s="264">
        <f t="shared" si="85"/>
        <v>0</v>
      </c>
      <c r="Q745" s="266">
        <f t="shared" si="79"/>
        <v>0</v>
      </c>
      <c r="T745" s="264">
        <f t="shared" si="80"/>
        <v>0</v>
      </c>
      <c r="U745" s="264">
        <f t="shared" si="81"/>
        <v>0</v>
      </c>
      <c r="V745" s="264">
        <f t="shared" si="82"/>
        <v>0</v>
      </c>
      <c r="W745" s="264">
        <f t="shared" si="83"/>
        <v>0</v>
      </c>
      <c r="X745" s="264">
        <f t="shared" si="84"/>
        <v>0</v>
      </c>
    </row>
    <row r="746" spans="1:24" ht="14.5" thickBot="1" x14ac:dyDescent="0.3">
      <c r="A746" s="221" t="s">
        <v>304</v>
      </c>
      <c r="B746" s="222"/>
      <c r="C746" s="222"/>
      <c r="D746" s="222"/>
      <c r="E746" s="222"/>
      <c r="F746" s="223"/>
      <c r="P746" s="264">
        <f t="shared" si="85"/>
        <v>0</v>
      </c>
      <c r="Q746" s="266">
        <f t="shared" si="79"/>
        <v>0</v>
      </c>
      <c r="T746" s="264">
        <f t="shared" si="80"/>
        <v>0</v>
      </c>
      <c r="U746" s="264">
        <f t="shared" si="81"/>
        <v>0</v>
      </c>
      <c r="V746" s="264">
        <f t="shared" si="82"/>
        <v>0</v>
      </c>
      <c r="W746" s="264">
        <f t="shared" si="83"/>
        <v>0</v>
      </c>
      <c r="X746" s="264">
        <f t="shared" si="84"/>
        <v>0</v>
      </c>
    </row>
    <row r="747" spans="1:24" ht="14" x14ac:dyDescent="0.25">
      <c r="A747" s="50"/>
      <c r="B747" s="50"/>
      <c r="C747" s="50"/>
      <c r="D747" s="50"/>
      <c r="E747" s="50"/>
      <c r="F747" s="50"/>
      <c r="P747" s="264">
        <f t="shared" si="85"/>
        <v>0</v>
      </c>
      <c r="Q747" s="266">
        <f t="shared" si="79"/>
        <v>0</v>
      </c>
      <c r="T747" s="264">
        <f t="shared" si="80"/>
        <v>0</v>
      </c>
      <c r="U747" s="264">
        <f t="shared" si="81"/>
        <v>0</v>
      </c>
      <c r="V747" s="264">
        <f t="shared" si="82"/>
        <v>0</v>
      </c>
      <c r="W747" s="264">
        <f t="shared" si="83"/>
        <v>0</v>
      </c>
      <c r="X747" s="264">
        <f t="shared" si="84"/>
        <v>0</v>
      </c>
    </row>
    <row r="748" spans="1:24" ht="12.75" customHeight="1" x14ac:dyDescent="0.25">
      <c r="A748" s="2" t="s">
        <v>63</v>
      </c>
      <c r="B748" s="227" t="s">
        <v>544</v>
      </c>
      <c r="C748" s="3" t="s">
        <v>130</v>
      </c>
      <c r="D748" s="1">
        <v>12</v>
      </c>
      <c r="E748" s="143">
        <v>633</v>
      </c>
      <c r="F748" s="144">
        <f>E748*D748</f>
        <v>7596</v>
      </c>
      <c r="H748" s="146">
        <v>1233</v>
      </c>
      <c r="J748" s="264">
        <v>255.17994674927232</v>
      </c>
      <c r="K748" s="264">
        <v>38.540400470853058</v>
      </c>
      <c r="L748" s="264">
        <v>623.0511310645162</v>
      </c>
      <c r="M748" s="264">
        <v>41.220477000000002</v>
      </c>
      <c r="N748" s="264">
        <v>229.91806451612905</v>
      </c>
      <c r="O748" s="264">
        <v>1187.9100000000001</v>
      </c>
      <c r="P748" s="264">
        <f t="shared" si="85"/>
        <v>14254.920000000002</v>
      </c>
      <c r="Q748" s="266">
        <f t="shared" si="79"/>
        <v>-6658.9200000000019</v>
      </c>
      <c r="T748" s="264">
        <f t="shared" si="80"/>
        <v>3062.1593609912679</v>
      </c>
      <c r="U748" s="264">
        <f t="shared" si="81"/>
        <v>462.48480565023669</v>
      </c>
      <c r="V748" s="264">
        <f t="shared" si="82"/>
        <v>7476.6135727741948</v>
      </c>
      <c r="W748" s="264">
        <f t="shared" si="83"/>
        <v>494.64572400000003</v>
      </c>
      <c r="X748" s="264">
        <f t="shared" si="84"/>
        <v>2759.0167741935484</v>
      </c>
    </row>
    <row r="749" spans="1:24" ht="12.75" customHeight="1" x14ac:dyDescent="0.25">
      <c r="B749" s="227"/>
      <c r="P749" s="264">
        <f t="shared" si="85"/>
        <v>0</v>
      </c>
      <c r="Q749" s="266">
        <f t="shared" si="79"/>
        <v>0</v>
      </c>
      <c r="T749" s="264">
        <f t="shared" si="80"/>
        <v>0</v>
      </c>
      <c r="U749" s="264">
        <f t="shared" si="81"/>
        <v>0</v>
      </c>
      <c r="V749" s="264">
        <f t="shared" si="82"/>
        <v>0</v>
      </c>
      <c r="W749" s="264">
        <f t="shared" si="83"/>
        <v>0</v>
      </c>
      <c r="X749" s="264">
        <f t="shared" si="84"/>
        <v>0</v>
      </c>
    </row>
    <row r="750" spans="1:24" ht="12.75" customHeight="1" x14ac:dyDescent="0.25">
      <c r="B750" s="227"/>
      <c r="P750" s="264">
        <f t="shared" si="85"/>
        <v>0</v>
      </c>
      <c r="Q750" s="266">
        <f t="shared" si="79"/>
        <v>0</v>
      </c>
      <c r="T750" s="264">
        <f t="shared" si="80"/>
        <v>0</v>
      </c>
      <c r="U750" s="264">
        <f t="shared" si="81"/>
        <v>0</v>
      </c>
      <c r="V750" s="264">
        <f t="shared" si="82"/>
        <v>0</v>
      </c>
      <c r="W750" s="264">
        <f t="shared" si="83"/>
        <v>0</v>
      </c>
      <c r="X750" s="264">
        <f t="shared" si="84"/>
        <v>0</v>
      </c>
    </row>
    <row r="751" spans="1:24" ht="12.75" customHeight="1" x14ac:dyDescent="0.25">
      <c r="B751" s="227"/>
      <c r="P751" s="264">
        <f t="shared" si="85"/>
        <v>0</v>
      </c>
      <c r="Q751" s="266">
        <f t="shared" si="79"/>
        <v>0</v>
      </c>
      <c r="T751" s="264">
        <f t="shared" si="80"/>
        <v>0</v>
      </c>
      <c r="U751" s="264">
        <f t="shared" si="81"/>
        <v>0</v>
      </c>
      <c r="V751" s="264">
        <f t="shared" si="82"/>
        <v>0</v>
      </c>
      <c r="W751" s="264">
        <f t="shared" si="83"/>
        <v>0</v>
      </c>
      <c r="X751" s="264">
        <f t="shared" si="84"/>
        <v>0</v>
      </c>
    </row>
    <row r="752" spans="1:24" ht="12.75" customHeight="1" x14ac:dyDescent="0.25">
      <c r="B752" s="227"/>
      <c r="P752" s="264">
        <f t="shared" si="85"/>
        <v>0</v>
      </c>
      <c r="Q752" s="266">
        <f t="shared" si="79"/>
        <v>0</v>
      </c>
      <c r="T752" s="264">
        <f t="shared" si="80"/>
        <v>0</v>
      </c>
      <c r="U752" s="264">
        <f t="shared" si="81"/>
        <v>0</v>
      </c>
      <c r="V752" s="264">
        <f t="shared" si="82"/>
        <v>0</v>
      </c>
      <c r="W752" s="264">
        <f t="shared" si="83"/>
        <v>0</v>
      </c>
      <c r="X752" s="264">
        <f t="shared" si="84"/>
        <v>0</v>
      </c>
    </row>
    <row r="753" spans="1:24" ht="12.75" customHeight="1" x14ac:dyDescent="0.25">
      <c r="B753" s="227"/>
      <c r="P753" s="264">
        <f t="shared" si="85"/>
        <v>0</v>
      </c>
      <c r="Q753" s="266">
        <f t="shared" si="79"/>
        <v>0</v>
      </c>
      <c r="T753" s="264">
        <f t="shared" si="80"/>
        <v>0</v>
      </c>
      <c r="U753" s="264">
        <f t="shared" si="81"/>
        <v>0</v>
      </c>
      <c r="V753" s="264">
        <f t="shared" si="82"/>
        <v>0</v>
      </c>
      <c r="W753" s="264">
        <f t="shared" si="83"/>
        <v>0</v>
      </c>
      <c r="X753" s="264">
        <f t="shared" si="84"/>
        <v>0</v>
      </c>
    </row>
    <row r="754" spans="1:24" ht="12.75" customHeight="1" x14ac:dyDescent="0.25">
      <c r="A754" s="2" t="s">
        <v>84</v>
      </c>
      <c r="B754" s="227" t="s">
        <v>545</v>
      </c>
      <c r="C754" s="3" t="s">
        <v>130</v>
      </c>
      <c r="D754" s="1">
        <v>167</v>
      </c>
      <c r="E754" s="143">
        <v>633</v>
      </c>
      <c r="F754" s="144">
        <f>E754*D754</f>
        <v>105711</v>
      </c>
      <c r="H754" s="146">
        <v>1233</v>
      </c>
      <c r="J754" s="264">
        <v>255.17994674927232</v>
      </c>
      <c r="K754" s="264">
        <v>38.540400470853058</v>
      </c>
      <c r="L754" s="264">
        <v>623.0511310645162</v>
      </c>
      <c r="M754" s="264">
        <v>41.220477000000002</v>
      </c>
      <c r="N754" s="264">
        <v>229.91806451612905</v>
      </c>
      <c r="O754" s="264">
        <v>1187.9100000000001</v>
      </c>
      <c r="P754" s="264">
        <f t="shared" si="85"/>
        <v>198380.97</v>
      </c>
      <c r="Q754" s="266">
        <f t="shared" si="79"/>
        <v>-92669.97</v>
      </c>
      <c r="T754" s="264">
        <f t="shared" si="80"/>
        <v>42615.051107128478</v>
      </c>
      <c r="U754" s="264">
        <f t="shared" si="81"/>
        <v>6436.2468786324607</v>
      </c>
      <c r="V754" s="264">
        <f t="shared" si="82"/>
        <v>104049.53888777421</v>
      </c>
      <c r="W754" s="264">
        <f t="shared" si="83"/>
        <v>6883.8196590000007</v>
      </c>
      <c r="X754" s="264">
        <f t="shared" si="84"/>
        <v>38396.316774193554</v>
      </c>
    </row>
    <row r="755" spans="1:24" ht="12.75" customHeight="1" x14ac:dyDescent="0.25">
      <c r="B755" s="227"/>
      <c r="P755" s="264">
        <f t="shared" si="85"/>
        <v>0</v>
      </c>
      <c r="Q755" s="266">
        <f t="shared" si="79"/>
        <v>0</v>
      </c>
      <c r="T755" s="264">
        <f t="shared" si="80"/>
        <v>0</v>
      </c>
      <c r="U755" s="264">
        <f t="shared" si="81"/>
        <v>0</v>
      </c>
      <c r="V755" s="264">
        <f t="shared" si="82"/>
        <v>0</v>
      </c>
      <c r="W755" s="264">
        <f t="shared" si="83"/>
        <v>0</v>
      </c>
      <c r="X755" s="264">
        <f t="shared" si="84"/>
        <v>0</v>
      </c>
    </row>
    <row r="756" spans="1:24" ht="12.75" customHeight="1" x14ac:dyDescent="0.25">
      <c r="B756" s="227"/>
      <c r="P756" s="264">
        <f t="shared" si="85"/>
        <v>0</v>
      </c>
      <c r="Q756" s="266">
        <f t="shared" si="79"/>
        <v>0</v>
      </c>
      <c r="T756" s="264">
        <f t="shared" si="80"/>
        <v>0</v>
      </c>
      <c r="U756" s="264">
        <f t="shared" si="81"/>
        <v>0</v>
      </c>
      <c r="V756" s="264">
        <f t="shared" si="82"/>
        <v>0</v>
      </c>
      <c r="W756" s="264">
        <f t="shared" si="83"/>
        <v>0</v>
      </c>
      <c r="X756" s="264">
        <f t="shared" si="84"/>
        <v>0</v>
      </c>
    </row>
    <row r="757" spans="1:24" ht="12.75" customHeight="1" x14ac:dyDescent="0.25">
      <c r="B757" s="227"/>
      <c r="P757" s="264">
        <f t="shared" si="85"/>
        <v>0</v>
      </c>
      <c r="Q757" s="266">
        <f t="shared" si="79"/>
        <v>0</v>
      </c>
      <c r="T757" s="264">
        <f t="shared" si="80"/>
        <v>0</v>
      </c>
      <c r="U757" s="264">
        <f t="shared" si="81"/>
        <v>0</v>
      </c>
      <c r="V757" s="264">
        <f t="shared" si="82"/>
        <v>0</v>
      </c>
      <c r="W757" s="264">
        <f t="shared" si="83"/>
        <v>0</v>
      </c>
      <c r="X757" s="264">
        <f t="shared" si="84"/>
        <v>0</v>
      </c>
    </row>
    <row r="758" spans="1:24" ht="12.75" customHeight="1" x14ac:dyDescent="0.25">
      <c r="B758" s="227"/>
      <c r="P758" s="264">
        <f t="shared" si="85"/>
        <v>0</v>
      </c>
      <c r="Q758" s="266">
        <f t="shared" si="79"/>
        <v>0</v>
      </c>
      <c r="T758" s="264">
        <f t="shared" si="80"/>
        <v>0</v>
      </c>
      <c r="U758" s="264">
        <f t="shared" si="81"/>
        <v>0</v>
      </c>
      <c r="V758" s="264">
        <f t="shared" si="82"/>
        <v>0</v>
      </c>
      <c r="W758" s="264">
        <f t="shared" si="83"/>
        <v>0</v>
      </c>
      <c r="X758" s="264">
        <f t="shared" si="84"/>
        <v>0</v>
      </c>
    </row>
    <row r="759" spans="1:24" ht="12.75" customHeight="1" x14ac:dyDescent="0.25">
      <c r="A759" s="2" t="s">
        <v>85</v>
      </c>
      <c r="B759" s="227" t="s">
        <v>536</v>
      </c>
      <c r="C759" s="3" t="s">
        <v>130</v>
      </c>
      <c r="D759" s="1">
        <v>7</v>
      </c>
      <c r="E759" s="143">
        <f>H759</f>
        <v>284</v>
      </c>
      <c r="F759" s="144">
        <f>E759*D759</f>
        <v>1988</v>
      </c>
      <c r="H759" s="146">
        <v>284</v>
      </c>
      <c r="J759" s="264">
        <v>125.23668371747502</v>
      </c>
      <c r="K759" s="264">
        <v>18.914777613209193</v>
      </c>
      <c r="L759" s="264">
        <v>305.77973870967747</v>
      </c>
      <c r="M759" s="264">
        <v>20.2301</v>
      </c>
      <c r="N759" s="264">
        <v>112.83870967741935</v>
      </c>
      <c r="O759" s="264">
        <v>583</v>
      </c>
      <c r="P759" s="264">
        <f t="shared" si="85"/>
        <v>4081</v>
      </c>
      <c r="Q759" s="266">
        <f t="shared" si="79"/>
        <v>-2093</v>
      </c>
      <c r="T759" s="264">
        <f t="shared" si="80"/>
        <v>876.65678602232515</v>
      </c>
      <c r="U759" s="264">
        <f t="shared" si="81"/>
        <v>132.40344329246435</v>
      </c>
      <c r="V759" s="264">
        <f t="shared" si="82"/>
        <v>2140.4581709677423</v>
      </c>
      <c r="W759" s="264">
        <f t="shared" si="83"/>
        <v>141.61070000000001</v>
      </c>
      <c r="X759" s="264">
        <f t="shared" si="84"/>
        <v>789.87096774193537</v>
      </c>
    </row>
    <row r="760" spans="1:24" ht="12.75" customHeight="1" x14ac:dyDescent="0.25">
      <c r="B760" s="227"/>
      <c r="P760" s="264">
        <f t="shared" si="85"/>
        <v>0</v>
      </c>
      <c r="Q760" s="266">
        <f t="shared" si="79"/>
        <v>0</v>
      </c>
      <c r="T760" s="264">
        <f t="shared" si="80"/>
        <v>0</v>
      </c>
      <c r="U760" s="264">
        <f t="shared" si="81"/>
        <v>0</v>
      </c>
      <c r="V760" s="264">
        <f t="shared" si="82"/>
        <v>0</v>
      </c>
      <c r="W760" s="264">
        <f t="shared" si="83"/>
        <v>0</v>
      </c>
      <c r="X760" s="264">
        <f t="shared" si="84"/>
        <v>0</v>
      </c>
    </row>
    <row r="761" spans="1:24" ht="12.75" customHeight="1" x14ac:dyDescent="0.25">
      <c r="B761" s="227"/>
      <c r="P761" s="264">
        <f t="shared" si="85"/>
        <v>0</v>
      </c>
      <c r="Q761" s="266">
        <f t="shared" si="79"/>
        <v>0</v>
      </c>
      <c r="T761" s="264">
        <f t="shared" si="80"/>
        <v>0</v>
      </c>
      <c r="U761" s="264">
        <f t="shared" si="81"/>
        <v>0</v>
      </c>
      <c r="V761" s="264">
        <f t="shared" si="82"/>
        <v>0</v>
      </c>
      <c r="W761" s="264">
        <f t="shared" si="83"/>
        <v>0</v>
      </c>
      <c r="X761" s="264">
        <f t="shared" si="84"/>
        <v>0</v>
      </c>
    </row>
    <row r="762" spans="1:24" ht="12.75" customHeight="1" x14ac:dyDescent="0.25">
      <c r="B762" s="227"/>
      <c r="P762" s="264">
        <f t="shared" si="85"/>
        <v>0</v>
      </c>
      <c r="Q762" s="266">
        <f t="shared" si="79"/>
        <v>0</v>
      </c>
      <c r="T762" s="264">
        <f t="shared" si="80"/>
        <v>0</v>
      </c>
      <c r="U762" s="264">
        <f t="shared" si="81"/>
        <v>0</v>
      </c>
      <c r="V762" s="264">
        <f t="shared" si="82"/>
        <v>0</v>
      </c>
      <c r="W762" s="264">
        <f t="shared" si="83"/>
        <v>0</v>
      </c>
      <c r="X762" s="264">
        <f t="shared" si="84"/>
        <v>0</v>
      </c>
    </row>
    <row r="763" spans="1:24" ht="12.75" customHeight="1" x14ac:dyDescent="0.25">
      <c r="B763" s="227"/>
      <c r="P763" s="264">
        <f t="shared" si="85"/>
        <v>0</v>
      </c>
      <c r="Q763" s="266">
        <f t="shared" si="79"/>
        <v>0</v>
      </c>
      <c r="T763" s="264">
        <f t="shared" si="80"/>
        <v>0</v>
      </c>
      <c r="U763" s="264">
        <f t="shared" si="81"/>
        <v>0</v>
      </c>
      <c r="V763" s="264">
        <f t="shared" si="82"/>
        <v>0</v>
      </c>
      <c r="W763" s="264">
        <f t="shared" si="83"/>
        <v>0</v>
      </c>
      <c r="X763" s="264">
        <f t="shared" si="84"/>
        <v>0</v>
      </c>
    </row>
    <row r="764" spans="1:24" ht="12.75" customHeight="1" x14ac:dyDescent="0.25">
      <c r="A764" s="2" t="s">
        <v>243</v>
      </c>
      <c r="B764" s="227" t="s">
        <v>546</v>
      </c>
      <c r="C764" s="3" t="s">
        <v>130</v>
      </c>
      <c r="D764" s="1">
        <v>18.5</v>
      </c>
      <c r="E764" s="143">
        <v>633</v>
      </c>
      <c r="F764" s="144">
        <f>E764*D764</f>
        <v>11710.5</v>
      </c>
      <c r="H764" s="146">
        <v>713</v>
      </c>
      <c r="J764" s="264">
        <v>333.99742809194595</v>
      </c>
      <c r="K764" s="264">
        <v>50.444381695660233</v>
      </c>
      <c r="L764" s="264">
        <v>815.49305890322591</v>
      </c>
      <c r="M764" s="264">
        <v>53.952254000000003</v>
      </c>
      <c r="N764" s="264">
        <v>300.93290322580646</v>
      </c>
      <c r="O764" s="264">
        <v>1554.82</v>
      </c>
      <c r="P764" s="264">
        <f t="shared" si="85"/>
        <v>28764.17</v>
      </c>
      <c r="Q764" s="266">
        <f t="shared" si="79"/>
        <v>-17053.669999999998</v>
      </c>
      <c r="T764" s="264">
        <f t="shared" si="80"/>
        <v>6178.9524197009996</v>
      </c>
      <c r="U764" s="264">
        <f t="shared" si="81"/>
        <v>933.22106136971433</v>
      </c>
      <c r="V764" s="264">
        <f t="shared" si="82"/>
        <v>15086.621589709679</v>
      </c>
      <c r="W764" s="264">
        <f t="shared" si="83"/>
        <v>998.11669900000004</v>
      </c>
      <c r="X764" s="264">
        <f t="shared" si="84"/>
        <v>5567.2587096774196</v>
      </c>
    </row>
    <row r="765" spans="1:24" ht="12.75" customHeight="1" x14ac:dyDescent="0.25">
      <c r="B765" s="227"/>
      <c r="P765" s="264">
        <f t="shared" si="85"/>
        <v>0</v>
      </c>
      <c r="Q765" s="266">
        <f t="shared" si="79"/>
        <v>0</v>
      </c>
      <c r="T765" s="264">
        <f t="shared" si="80"/>
        <v>0</v>
      </c>
      <c r="U765" s="264">
        <f t="shared" si="81"/>
        <v>0</v>
      </c>
      <c r="V765" s="264">
        <f t="shared" si="82"/>
        <v>0</v>
      </c>
      <c r="W765" s="264">
        <f t="shared" si="83"/>
        <v>0</v>
      </c>
      <c r="X765" s="264">
        <f t="shared" si="84"/>
        <v>0</v>
      </c>
    </row>
    <row r="766" spans="1:24" ht="12.75" customHeight="1" x14ac:dyDescent="0.25">
      <c r="B766" s="227"/>
      <c r="P766" s="264">
        <f t="shared" si="85"/>
        <v>0</v>
      </c>
      <c r="Q766" s="266">
        <f t="shared" si="79"/>
        <v>0</v>
      </c>
      <c r="T766" s="264">
        <f t="shared" si="80"/>
        <v>0</v>
      </c>
      <c r="U766" s="264">
        <f t="shared" si="81"/>
        <v>0</v>
      </c>
      <c r="V766" s="264">
        <f t="shared" si="82"/>
        <v>0</v>
      </c>
      <c r="W766" s="264">
        <f t="shared" si="83"/>
        <v>0</v>
      </c>
      <c r="X766" s="264">
        <f t="shared" si="84"/>
        <v>0</v>
      </c>
    </row>
    <row r="767" spans="1:24" ht="12.75" customHeight="1" x14ac:dyDescent="0.25">
      <c r="B767" s="227"/>
      <c r="P767" s="264">
        <f t="shared" si="85"/>
        <v>0</v>
      </c>
      <c r="Q767" s="266">
        <f t="shared" si="79"/>
        <v>0</v>
      </c>
      <c r="T767" s="264">
        <f t="shared" si="80"/>
        <v>0</v>
      </c>
      <c r="U767" s="264">
        <f t="shared" si="81"/>
        <v>0</v>
      </c>
      <c r="V767" s="264">
        <f t="shared" si="82"/>
        <v>0</v>
      </c>
      <c r="W767" s="264">
        <f t="shared" si="83"/>
        <v>0</v>
      </c>
      <c r="X767" s="264">
        <f t="shared" si="84"/>
        <v>0</v>
      </c>
    </row>
    <row r="768" spans="1:24" ht="12.75" customHeight="1" x14ac:dyDescent="0.25">
      <c r="B768" s="227"/>
      <c r="P768" s="264">
        <f t="shared" si="85"/>
        <v>0</v>
      </c>
      <c r="Q768" s="266">
        <f t="shared" si="79"/>
        <v>0</v>
      </c>
      <c r="T768" s="264">
        <f t="shared" si="80"/>
        <v>0</v>
      </c>
      <c r="U768" s="264">
        <f t="shared" si="81"/>
        <v>0</v>
      </c>
      <c r="V768" s="264">
        <f t="shared" si="82"/>
        <v>0</v>
      </c>
      <c r="W768" s="264">
        <f t="shared" si="83"/>
        <v>0</v>
      </c>
      <c r="X768" s="264">
        <f t="shared" si="84"/>
        <v>0</v>
      </c>
    </row>
    <row r="769" spans="1:24" ht="12.75" customHeight="1" x14ac:dyDescent="0.25">
      <c r="A769" s="2" t="s">
        <v>231</v>
      </c>
      <c r="B769" s="227" t="s">
        <v>547</v>
      </c>
      <c r="C769" s="3" t="s">
        <v>221</v>
      </c>
      <c r="D769" s="1">
        <v>140</v>
      </c>
      <c r="E769" s="143">
        <f>H769</f>
        <v>150</v>
      </c>
      <c r="F769" s="144">
        <f>E769*D769</f>
        <v>21000</v>
      </c>
      <c r="H769" s="146">
        <v>150</v>
      </c>
      <c r="J769" s="264">
        <v>57.613170794214064</v>
      </c>
      <c r="K769" s="264">
        <v>8.7014465795243652</v>
      </c>
      <c r="L769" s="264">
        <v>140.66916967741938</v>
      </c>
      <c r="M769" s="264">
        <v>9.30654</v>
      </c>
      <c r="N769" s="264">
        <v>51.909677419354836</v>
      </c>
      <c r="O769" s="264">
        <v>268.2</v>
      </c>
      <c r="P769" s="264">
        <f t="shared" si="85"/>
        <v>37548</v>
      </c>
      <c r="Q769" s="266">
        <f t="shared" si="79"/>
        <v>-16548</v>
      </c>
      <c r="T769" s="264">
        <f t="shared" si="80"/>
        <v>8065.8439111899688</v>
      </c>
      <c r="U769" s="264">
        <f t="shared" si="81"/>
        <v>1218.2025211334112</v>
      </c>
      <c r="V769" s="264">
        <f t="shared" si="82"/>
        <v>19693.683754838712</v>
      </c>
      <c r="W769" s="264">
        <f t="shared" si="83"/>
        <v>1302.9156</v>
      </c>
      <c r="X769" s="264">
        <f t="shared" si="84"/>
        <v>7267.3548387096771</v>
      </c>
    </row>
    <row r="770" spans="1:24" ht="12.75" customHeight="1" x14ac:dyDescent="0.25">
      <c r="B770" s="227"/>
      <c r="P770" s="264">
        <f t="shared" si="85"/>
        <v>0</v>
      </c>
      <c r="Q770" s="266">
        <f t="shared" si="79"/>
        <v>0</v>
      </c>
      <c r="T770" s="264">
        <f t="shared" si="80"/>
        <v>0</v>
      </c>
      <c r="U770" s="264">
        <f t="shared" si="81"/>
        <v>0</v>
      </c>
      <c r="V770" s="264">
        <f t="shared" si="82"/>
        <v>0</v>
      </c>
      <c r="W770" s="264">
        <f t="shared" si="83"/>
        <v>0</v>
      </c>
      <c r="X770" s="264">
        <f t="shared" si="84"/>
        <v>0</v>
      </c>
    </row>
    <row r="771" spans="1:24" ht="12.75" customHeight="1" x14ac:dyDescent="0.25">
      <c r="B771" s="227"/>
      <c r="P771" s="264">
        <f t="shared" si="85"/>
        <v>0</v>
      </c>
      <c r="Q771" s="266">
        <f t="shared" si="79"/>
        <v>0</v>
      </c>
      <c r="T771" s="264">
        <f t="shared" si="80"/>
        <v>0</v>
      </c>
      <c r="U771" s="264">
        <f t="shared" si="81"/>
        <v>0</v>
      </c>
      <c r="V771" s="264">
        <f t="shared" si="82"/>
        <v>0</v>
      </c>
      <c r="W771" s="264">
        <f t="shared" si="83"/>
        <v>0</v>
      </c>
      <c r="X771" s="264">
        <f t="shared" si="84"/>
        <v>0</v>
      </c>
    </row>
    <row r="772" spans="1:24" ht="12.75" customHeight="1" thickBot="1" x14ac:dyDescent="0.3">
      <c r="B772" s="227"/>
      <c r="P772" s="264">
        <f t="shared" si="85"/>
        <v>0</v>
      </c>
      <c r="Q772" s="266">
        <f t="shared" si="79"/>
        <v>0</v>
      </c>
      <c r="T772" s="264">
        <f t="shared" si="80"/>
        <v>0</v>
      </c>
      <c r="U772" s="264">
        <f t="shared" si="81"/>
        <v>0</v>
      </c>
      <c r="V772" s="264">
        <f t="shared" si="82"/>
        <v>0</v>
      </c>
      <c r="W772" s="264">
        <f t="shared" si="83"/>
        <v>0</v>
      </c>
      <c r="X772" s="264">
        <f t="shared" si="84"/>
        <v>0</v>
      </c>
    </row>
    <row r="773" spans="1:24" ht="12.75" customHeight="1" thickBot="1" x14ac:dyDescent="0.3">
      <c r="A773" s="18" t="s">
        <v>255</v>
      </c>
      <c r="B773" s="19" t="s">
        <v>525</v>
      </c>
      <c r="C773" s="20"/>
      <c r="D773" s="21"/>
      <c r="E773" s="186"/>
      <c r="F773" s="187">
        <f>F769+F764+F759+F754+F748</f>
        <v>148005.5</v>
      </c>
      <c r="P773" s="264">
        <f t="shared" si="85"/>
        <v>0</v>
      </c>
      <c r="T773" s="264">
        <f t="shared" si="80"/>
        <v>0</v>
      </c>
      <c r="U773" s="264">
        <f t="shared" si="81"/>
        <v>0</v>
      </c>
      <c r="V773" s="264">
        <f t="shared" si="82"/>
        <v>0</v>
      </c>
      <c r="W773" s="264">
        <f t="shared" si="83"/>
        <v>0</v>
      </c>
      <c r="X773" s="264">
        <f t="shared" si="84"/>
        <v>0</v>
      </c>
    </row>
    <row r="774" spans="1:24" ht="12.75" customHeight="1" thickBot="1" x14ac:dyDescent="0.3">
      <c r="A774" s="27"/>
      <c r="B774" s="28"/>
      <c r="C774" s="29"/>
      <c r="D774" s="30"/>
      <c r="E774" s="153"/>
      <c r="F774" s="154"/>
      <c r="P774" s="264">
        <f t="shared" si="85"/>
        <v>0</v>
      </c>
      <c r="Q774" s="266">
        <f t="shared" si="79"/>
        <v>0</v>
      </c>
      <c r="T774" s="264">
        <f t="shared" si="80"/>
        <v>0</v>
      </c>
      <c r="U774" s="264">
        <f t="shared" si="81"/>
        <v>0</v>
      </c>
      <c r="V774" s="264">
        <f t="shared" si="82"/>
        <v>0</v>
      </c>
      <c r="W774" s="264">
        <f t="shared" si="83"/>
        <v>0</v>
      </c>
      <c r="X774" s="264">
        <f t="shared" si="84"/>
        <v>0</v>
      </c>
    </row>
    <row r="775" spans="1:24" ht="14.5" thickBot="1" x14ac:dyDescent="0.3">
      <c r="A775" s="221" t="s">
        <v>305</v>
      </c>
      <c r="B775" s="222"/>
      <c r="C775" s="222"/>
      <c r="D775" s="222"/>
      <c r="E775" s="222"/>
      <c r="F775" s="223"/>
      <c r="P775" s="264">
        <f t="shared" si="85"/>
        <v>0</v>
      </c>
      <c r="Q775" s="266">
        <f t="shared" si="79"/>
        <v>0</v>
      </c>
      <c r="T775" s="264">
        <f t="shared" si="80"/>
        <v>0</v>
      </c>
      <c r="U775" s="264">
        <f t="shared" si="81"/>
        <v>0</v>
      </c>
      <c r="V775" s="264">
        <f t="shared" si="82"/>
        <v>0</v>
      </c>
      <c r="W775" s="264">
        <f t="shared" si="83"/>
        <v>0</v>
      </c>
      <c r="X775" s="264">
        <f t="shared" si="84"/>
        <v>0</v>
      </c>
    </row>
    <row r="776" spans="1:24" ht="12.75" customHeight="1" x14ac:dyDescent="0.25">
      <c r="A776" s="5"/>
      <c r="B776" s="4"/>
      <c r="C776" s="6"/>
      <c r="D776" s="7"/>
      <c r="P776" s="264">
        <f t="shared" si="85"/>
        <v>0</v>
      </c>
      <c r="Q776" s="266">
        <f t="shared" si="79"/>
        <v>0</v>
      </c>
      <c r="T776" s="264">
        <f t="shared" si="80"/>
        <v>0</v>
      </c>
      <c r="U776" s="264">
        <f t="shared" si="81"/>
        <v>0</v>
      </c>
      <c r="V776" s="264">
        <f t="shared" si="82"/>
        <v>0</v>
      </c>
      <c r="W776" s="264">
        <f t="shared" si="83"/>
        <v>0</v>
      </c>
      <c r="X776" s="264">
        <f t="shared" si="84"/>
        <v>0</v>
      </c>
    </row>
    <row r="777" spans="1:24" ht="12.75" customHeight="1" x14ac:dyDescent="0.25">
      <c r="A777" s="2" t="s">
        <v>130</v>
      </c>
      <c r="B777" s="227" t="s">
        <v>548</v>
      </c>
      <c r="C777" s="3" t="s">
        <v>130</v>
      </c>
      <c r="D777" s="1">
        <v>211</v>
      </c>
      <c r="E777" s="143">
        <f>H777</f>
        <v>90</v>
      </c>
      <c r="F777" s="144">
        <f>E777*D777</f>
        <v>18990</v>
      </c>
      <c r="H777" s="146">
        <v>90</v>
      </c>
      <c r="J777" s="264">
        <v>51.985038524234916</v>
      </c>
      <c r="K777" s="264">
        <v>7.8514171224641931</v>
      </c>
      <c r="L777" s="264">
        <v>126.92743870967743</v>
      </c>
      <c r="M777" s="264">
        <v>8.3974000000000011</v>
      </c>
      <c r="N777" s="264">
        <v>46.838709677419352</v>
      </c>
      <c r="O777" s="264">
        <v>242</v>
      </c>
      <c r="P777" s="264">
        <f t="shared" si="85"/>
        <v>51062</v>
      </c>
      <c r="Q777" s="266">
        <f t="shared" si="79"/>
        <v>-32072</v>
      </c>
      <c r="T777" s="264">
        <f t="shared" si="80"/>
        <v>10968.843128613567</v>
      </c>
      <c r="U777" s="264">
        <f t="shared" si="81"/>
        <v>1656.6490128399448</v>
      </c>
      <c r="V777" s="264">
        <f t="shared" si="82"/>
        <v>26781.689567741938</v>
      </c>
      <c r="W777" s="264">
        <f t="shared" si="83"/>
        <v>1771.8514000000002</v>
      </c>
      <c r="X777" s="264">
        <f t="shared" si="84"/>
        <v>9882.967741935483</v>
      </c>
    </row>
    <row r="778" spans="1:24" ht="12.75" customHeight="1" x14ac:dyDescent="0.25">
      <c r="B778" s="227"/>
      <c r="P778" s="264">
        <f t="shared" si="85"/>
        <v>0</v>
      </c>
      <c r="Q778" s="266">
        <f t="shared" si="79"/>
        <v>0</v>
      </c>
      <c r="T778" s="264">
        <f t="shared" si="80"/>
        <v>0</v>
      </c>
      <c r="U778" s="264">
        <f t="shared" si="81"/>
        <v>0</v>
      </c>
      <c r="V778" s="264">
        <f t="shared" si="82"/>
        <v>0</v>
      </c>
      <c r="W778" s="264">
        <f t="shared" si="83"/>
        <v>0</v>
      </c>
      <c r="X778" s="264">
        <f t="shared" si="84"/>
        <v>0</v>
      </c>
    </row>
    <row r="779" spans="1:24" ht="12.75" customHeight="1" x14ac:dyDescent="0.25">
      <c r="B779" s="227"/>
      <c r="P779" s="264">
        <f t="shared" si="85"/>
        <v>0</v>
      </c>
      <c r="Q779" s="266">
        <f t="shared" ref="Q779:Q842" si="86">F779-P779</f>
        <v>0</v>
      </c>
      <c r="T779" s="264">
        <f t="shared" ref="T779:T842" si="87">J779*$D779</f>
        <v>0</v>
      </c>
      <c r="U779" s="264">
        <f t="shared" ref="U779:U842" si="88">K779*$D779</f>
        <v>0</v>
      </c>
      <c r="V779" s="264">
        <f t="shared" ref="V779:V842" si="89">L779*$D779</f>
        <v>0</v>
      </c>
      <c r="W779" s="264">
        <f t="shared" ref="W779:W842" si="90">M779*$D779</f>
        <v>0</v>
      </c>
      <c r="X779" s="264">
        <f t="shared" ref="X779:X842" si="91">N779*$D779</f>
        <v>0</v>
      </c>
    </row>
    <row r="780" spans="1:24" ht="12.75" customHeight="1" x14ac:dyDescent="0.25">
      <c r="B780" s="227"/>
      <c r="P780" s="264">
        <f t="shared" si="85"/>
        <v>0</v>
      </c>
      <c r="Q780" s="266">
        <f t="shared" si="86"/>
        <v>0</v>
      </c>
      <c r="T780" s="264">
        <f t="shared" si="87"/>
        <v>0</v>
      </c>
      <c r="U780" s="264">
        <f t="shared" si="88"/>
        <v>0</v>
      </c>
      <c r="V780" s="264">
        <f t="shared" si="89"/>
        <v>0</v>
      </c>
      <c r="W780" s="264">
        <f t="shared" si="90"/>
        <v>0</v>
      </c>
      <c r="X780" s="264">
        <f t="shared" si="91"/>
        <v>0</v>
      </c>
    </row>
    <row r="781" spans="1:24" ht="12.75" customHeight="1" x14ac:dyDescent="0.25">
      <c r="A781" s="2" t="s">
        <v>158</v>
      </c>
      <c r="B781" s="227" t="s">
        <v>549</v>
      </c>
      <c r="C781" s="3" t="s">
        <v>221</v>
      </c>
      <c r="D781" s="1">
        <v>1</v>
      </c>
      <c r="E781" s="143">
        <v>633</v>
      </c>
      <c r="F781" s="144">
        <f>E781*D781</f>
        <v>633</v>
      </c>
      <c r="H781" s="146">
        <v>713</v>
      </c>
      <c r="J781" s="264">
        <v>255.17994674927232</v>
      </c>
      <c r="K781" s="264">
        <v>38.540400470853058</v>
      </c>
      <c r="L781" s="264">
        <v>623.0511310645162</v>
      </c>
      <c r="M781" s="264">
        <v>41.220477000000002</v>
      </c>
      <c r="N781" s="264">
        <v>229.91806451612905</v>
      </c>
      <c r="O781" s="264">
        <v>1187.9100000000001</v>
      </c>
      <c r="P781" s="264">
        <f t="shared" ref="P781:P844" si="92">O781*D781</f>
        <v>1187.9100000000001</v>
      </c>
      <c r="Q781" s="266">
        <f t="shared" si="86"/>
        <v>-554.91000000000008</v>
      </c>
      <c r="T781" s="264">
        <f t="shared" si="87"/>
        <v>255.17994674927232</v>
      </c>
      <c r="U781" s="264">
        <f t="shared" si="88"/>
        <v>38.540400470853058</v>
      </c>
      <c r="V781" s="264">
        <f t="shared" si="89"/>
        <v>623.0511310645162</v>
      </c>
      <c r="W781" s="264">
        <f t="shared" si="90"/>
        <v>41.220477000000002</v>
      </c>
      <c r="X781" s="264">
        <f t="shared" si="91"/>
        <v>229.91806451612905</v>
      </c>
    </row>
    <row r="782" spans="1:24" ht="12.75" customHeight="1" x14ac:dyDescent="0.25">
      <c r="B782" s="227"/>
      <c r="P782" s="264">
        <f t="shared" si="92"/>
        <v>0</v>
      </c>
      <c r="Q782" s="266">
        <f t="shared" si="86"/>
        <v>0</v>
      </c>
      <c r="T782" s="264">
        <f t="shared" si="87"/>
        <v>0</v>
      </c>
      <c r="U782" s="264">
        <f t="shared" si="88"/>
        <v>0</v>
      </c>
      <c r="V782" s="264">
        <f t="shared" si="89"/>
        <v>0</v>
      </c>
      <c r="W782" s="264">
        <f t="shared" si="90"/>
        <v>0</v>
      </c>
      <c r="X782" s="264">
        <f t="shared" si="91"/>
        <v>0</v>
      </c>
    </row>
    <row r="783" spans="1:24" ht="12.75" customHeight="1" x14ac:dyDescent="0.25">
      <c r="B783" s="227"/>
      <c r="P783" s="264">
        <f t="shared" si="92"/>
        <v>0</v>
      </c>
      <c r="Q783" s="266">
        <f t="shared" si="86"/>
        <v>0</v>
      </c>
      <c r="T783" s="264">
        <f t="shared" si="87"/>
        <v>0</v>
      </c>
      <c r="U783" s="264">
        <f t="shared" si="88"/>
        <v>0</v>
      </c>
      <c r="V783" s="264">
        <f t="shared" si="89"/>
        <v>0</v>
      </c>
      <c r="W783" s="264">
        <f t="shared" si="90"/>
        <v>0</v>
      </c>
      <c r="X783" s="264">
        <f t="shared" si="91"/>
        <v>0</v>
      </c>
    </row>
    <row r="784" spans="1:24" ht="12.75" customHeight="1" x14ac:dyDescent="0.25">
      <c r="A784" s="2" t="s">
        <v>86</v>
      </c>
      <c r="B784" s="227" t="s">
        <v>550</v>
      </c>
      <c r="C784" s="3" t="s">
        <v>130</v>
      </c>
      <c r="D784" s="1">
        <v>34.4</v>
      </c>
      <c r="E784" s="143">
        <v>633</v>
      </c>
      <c r="F784" s="144">
        <f>E784*D784</f>
        <v>21775.200000000001</v>
      </c>
      <c r="H784" s="146">
        <v>713</v>
      </c>
      <c r="J784" s="264">
        <v>255.17994674927232</v>
      </c>
      <c r="K784" s="264">
        <v>38.540400470853058</v>
      </c>
      <c r="L784" s="264">
        <v>623.0511310645162</v>
      </c>
      <c r="M784" s="264">
        <v>41.220477000000002</v>
      </c>
      <c r="N784" s="264">
        <v>229.91806451612905</v>
      </c>
      <c r="O784" s="264">
        <v>1187.9100000000001</v>
      </c>
      <c r="P784" s="264">
        <f t="shared" si="92"/>
        <v>40864.103999999999</v>
      </c>
      <c r="Q784" s="266">
        <f t="shared" si="86"/>
        <v>-19088.903999999999</v>
      </c>
      <c r="T784" s="264">
        <f t="shared" si="87"/>
        <v>8778.1901681749678</v>
      </c>
      <c r="U784" s="264">
        <f t="shared" si="88"/>
        <v>1325.7897761973452</v>
      </c>
      <c r="V784" s="264">
        <f t="shared" si="89"/>
        <v>21432.958908619355</v>
      </c>
      <c r="W784" s="264">
        <f t="shared" si="90"/>
        <v>1417.9844088</v>
      </c>
      <c r="X784" s="264">
        <f t="shared" si="91"/>
        <v>7909.1814193548389</v>
      </c>
    </row>
    <row r="785" spans="1:24" ht="12.75" customHeight="1" x14ac:dyDescent="0.25">
      <c r="B785" s="227"/>
      <c r="P785" s="264">
        <f t="shared" si="92"/>
        <v>0</v>
      </c>
      <c r="Q785" s="266">
        <f t="shared" si="86"/>
        <v>0</v>
      </c>
      <c r="T785" s="264">
        <f t="shared" si="87"/>
        <v>0</v>
      </c>
      <c r="U785" s="264">
        <f t="shared" si="88"/>
        <v>0</v>
      </c>
      <c r="V785" s="264">
        <f t="shared" si="89"/>
        <v>0</v>
      </c>
      <c r="W785" s="264">
        <f t="shared" si="90"/>
        <v>0</v>
      </c>
      <c r="X785" s="264">
        <f t="shared" si="91"/>
        <v>0</v>
      </c>
    </row>
    <row r="786" spans="1:24" ht="12.75" customHeight="1" x14ac:dyDescent="0.25">
      <c r="B786" s="227"/>
      <c r="P786" s="264">
        <f t="shared" si="92"/>
        <v>0</v>
      </c>
      <c r="Q786" s="266">
        <f t="shared" si="86"/>
        <v>0</v>
      </c>
      <c r="T786" s="264">
        <f t="shared" si="87"/>
        <v>0</v>
      </c>
      <c r="U786" s="264">
        <f t="shared" si="88"/>
        <v>0</v>
      </c>
      <c r="V786" s="264">
        <f t="shared" si="89"/>
        <v>0</v>
      </c>
      <c r="W786" s="264">
        <f t="shared" si="90"/>
        <v>0</v>
      </c>
      <c r="X786" s="264">
        <f t="shared" si="91"/>
        <v>0</v>
      </c>
    </row>
    <row r="787" spans="1:24" ht="12.75" customHeight="1" x14ac:dyDescent="0.25">
      <c r="A787" s="2" t="s">
        <v>65</v>
      </c>
      <c r="B787" s="227" t="s">
        <v>541</v>
      </c>
      <c r="C787" s="3" t="s">
        <v>130</v>
      </c>
      <c r="D787" s="1">
        <v>400</v>
      </c>
      <c r="E787" s="143">
        <f>H787</f>
        <v>90</v>
      </c>
      <c r="F787" s="144">
        <f>E787*D787</f>
        <v>36000</v>
      </c>
      <c r="H787" s="146">
        <v>90</v>
      </c>
      <c r="J787" s="264">
        <v>35.014716030786325</v>
      </c>
      <c r="K787" s="264">
        <v>5.2883512023209232</v>
      </c>
      <c r="L787" s="264">
        <v>85.492448387096786</v>
      </c>
      <c r="M787" s="264">
        <v>5.6561000000000003</v>
      </c>
      <c r="N787" s="264">
        <v>31.548387096774192</v>
      </c>
      <c r="O787" s="264">
        <v>163</v>
      </c>
      <c r="P787" s="264">
        <f t="shared" si="92"/>
        <v>65200</v>
      </c>
      <c r="Q787" s="266">
        <f t="shared" si="86"/>
        <v>-29200</v>
      </c>
      <c r="T787" s="264">
        <f t="shared" si="87"/>
        <v>14005.88641231453</v>
      </c>
      <c r="U787" s="264">
        <f t="shared" si="88"/>
        <v>2115.3404809283693</v>
      </c>
      <c r="V787" s="264">
        <f t="shared" si="89"/>
        <v>34196.979354838717</v>
      </c>
      <c r="W787" s="264">
        <f t="shared" si="90"/>
        <v>2262.44</v>
      </c>
      <c r="X787" s="264">
        <f t="shared" si="91"/>
        <v>12619.354838709676</v>
      </c>
    </row>
    <row r="788" spans="1:24" ht="12.75" customHeight="1" x14ac:dyDescent="0.25">
      <c r="B788" s="227"/>
      <c r="P788" s="264">
        <f t="shared" si="92"/>
        <v>0</v>
      </c>
      <c r="Q788" s="266">
        <f t="shared" si="86"/>
        <v>0</v>
      </c>
      <c r="T788" s="264">
        <f t="shared" si="87"/>
        <v>0</v>
      </c>
      <c r="U788" s="264">
        <f t="shared" si="88"/>
        <v>0</v>
      </c>
      <c r="V788" s="264">
        <f t="shared" si="89"/>
        <v>0</v>
      </c>
      <c r="W788" s="264">
        <f t="shared" si="90"/>
        <v>0</v>
      </c>
      <c r="X788" s="264">
        <f t="shared" si="91"/>
        <v>0</v>
      </c>
    </row>
    <row r="789" spans="1:24" ht="12.75" customHeight="1" x14ac:dyDescent="0.25">
      <c r="B789" s="227"/>
      <c r="P789" s="264">
        <f t="shared" si="92"/>
        <v>0</v>
      </c>
      <c r="Q789" s="266">
        <f t="shared" si="86"/>
        <v>0</v>
      </c>
      <c r="T789" s="264">
        <f t="shared" si="87"/>
        <v>0</v>
      </c>
      <c r="U789" s="264">
        <f t="shared" si="88"/>
        <v>0</v>
      </c>
      <c r="V789" s="264">
        <f t="shared" si="89"/>
        <v>0</v>
      </c>
      <c r="W789" s="264">
        <f t="shared" si="90"/>
        <v>0</v>
      </c>
      <c r="X789" s="264">
        <f t="shared" si="91"/>
        <v>0</v>
      </c>
    </row>
    <row r="790" spans="1:24" ht="12.75" customHeight="1" thickBot="1" x14ac:dyDescent="0.3">
      <c r="B790" s="227"/>
      <c r="P790" s="264">
        <f t="shared" si="92"/>
        <v>0</v>
      </c>
      <c r="Q790" s="266">
        <f t="shared" si="86"/>
        <v>0</v>
      </c>
      <c r="T790" s="264">
        <f t="shared" si="87"/>
        <v>0</v>
      </c>
      <c r="U790" s="264">
        <f t="shared" si="88"/>
        <v>0</v>
      </c>
      <c r="V790" s="264">
        <f t="shared" si="89"/>
        <v>0</v>
      </c>
      <c r="W790" s="264">
        <f t="shared" si="90"/>
        <v>0</v>
      </c>
      <c r="X790" s="264">
        <f t="shared" si="91"/>
        <v>0</v>
      </c>
    </row>
    <row r="791" spans="1:24" ht="12.75" customHeight="1" thickBot="1" x14ac:dyDescent="0.3">
      <c r="A791" s="18" t="s">
        <v>51</v>
      </c>
      <c r="B791" s="19" t="s">
        <v>542</v>
      </c>
      <c r="C791" s="20"/>
      <c r="D791" s="21"/>
      <c r="E791" s="186"/>
      <c r="F791" s="187">
        <f>F787+F784+F781+F777</f>
        <v>77398.2</v>
      </c>
      <c r="P791" s="264">
        <f t="shared" si="92"/>
        <v>0</v>
      </c>
      <c r="T791" s="264">
        <f t="shared" si="87"/>
        <v>0</v>
      </c>
      <c r="U791" s="264">
        <f t="shared" si="88"/>
        <v>0</v>
      </c>
      <c r="V791" s="264">
        <f t="shared" si="89"/>
        <v>0</v>
      </c>
      <c r="W791" s="264">
        <f t="shared" si="90"/>
        <v>0</v>
      </c>
      <c r="X791" s="264">
        <f t="shared" si="91"/>
        <v>0</v>
      </c>
    </row>
    <row r="792" spans="1:24" ht="12.75" customHeight="1" thickBot="1" x14ac:dyDescent="0.3">
      <c r="A792" s="27"/>
      <c r="B792" s="28"/>
      <c r="C792" s="29"/>
      <c r="D792" s="30"/>
      <c r="E792" s="153"/>
      <c r="F792" s="154"/>
      <c r="P792" s="264">
        <f t="shared" si="92"/>
        <v>0</v>
      </c>
      <c r="Q792" s="266">
        <f t="shared" si="86"/>
        <v>0</v>
      </c>
      <c r="T792" s="264">
        <f t="shared" si="87"/>
        <v>0</v>
      </c>
      <c r="U792" s="264">
        <f t="shared" si="88"/>
        <v>0</v>
      </c>
      <c r="V792" s="264">
        <f t="shared" si="89"/>
        <v>0</v>
      </c>
      <c r="W792" s="264">
        <f t="shared" si="90"/>
        <v>0</v>
      </c>
      <c r="X792" s="264">
        <f t="shared" si="91"/>
        <v>0</v>
      </c>
    </row>
    <row r="793" spans="1:24" ht="14.5" thickBot="1" x14ac:dyDescent="0.3">
      <c r="A793" s="221" t="s">
        <v>306</v>
      </c>
      <c r="B793" s="222"/>
      <c r="C793" s="222"/>
      <c r="D793" s="222"/>
      <c r="E793" s="222"/>
      <c r="F793" s="223"/>
      <c r="P793" s="264">
        <f t="shared" si="92"/>
        <v>0</v>
      </c>
      <c r="Q793" s="266">
        <f t="shared" si="86"/>
        <v>0</v>
      </c>
      <c r="T793" s="264">
        <f t="shared" si="87"/>
        <v>0</v>
      </c>
      <c r="U793" s="264">
        <f t="shared" si="88"/>
        <v>0</v>
      </c>
      <c r="V793" s="264">
        <f t="shared" si="89"/>
        <v>0</v>
      </c>
      <c r="W793" s="264">
        <f t="shared" si="90"/>
        <v>0</v>
      </c>
      <c r="X793" s="264">
        <f t="shared" si="91"/>
        <v>0</v>
      </c>
    </row>
    <row r="794" spans="1:24" ht="12.75" customHeight="1" x14ac:dyDescent="0.25">
      <c r="A794" s="5"/>
      <c r="B794" s="4"/>
      <c r="C794" s="6"/>
      <c r="D794" s="7"/>
      <c r="P794" s="264">
        <f t="shared" si="92"/>
        <v>0</v>
      </c>
      <c r="Q794" s="266">
        <f t="shared" si="86"/>
        <v>0</v>
      </c>
      <c r="T794" s="264">
        <f t="shared" si="87"/>
        <v>0</v>
      </c>
      <c r="U794" s="264">
        <f t="shared" si="88"/>
        <v>0</v>
      </c>
      <c r="V794" s="264">
        <f t="shared" si="89"/>
        <v>0</v>
      </c>
      <c r="W794" s="264">
        <f t="shared" si="90"/>
        <v>0</v>
      </c>
      <c r="X794" s="264">
        <f t="shared" si="91"/>
        <v>0</v>
      </c>
    </row>
    <row r="795" spans="1:24" ht="12.75" customHeight="1" x14ac:dyDescent="0.25">
      <c r="A795" s="2" t="s">
        <v>65</v>
      </c>
      <c r="B795" s="227" t="s">
        <v>541</v>
      </c>
      <c r="C795" s="3" t="s">
        <v>130</v>
      </c>
      <c r="D795" s="1">
        <v>204.5</v>
      </c>
      <c r="E795" s="143">
        <f>H795</f>
        <v>105</v>
      </c>
      <c r="F795" s="144">
        <f>E795*D795</f>
        <v>21472.5</v>
      </c>
      <c r="H795" s="146">
        <v>105</v>
      </c>
      <c r="J795" s="264">
        <v>35.014716030786325</v>
      </c>
      <c r="K795" s="264">
        <v>5.2883512023209232</v>
      </c>
      <c r="L795" s="264">
        <v>85.492448387096786</v>
      </c>
      <c r="M795" s="264">
        <v>5.6561000000000003</v>
      </c>
      <c r="N795" s="264">
        <v>31.548387096774192</v>
      </c>
      <c r="O795" s="264">
        <v>163</v>
      </c>
      <c r="P795" s="264">
        <f t="shared" si="92"/>
        <v>33333.5</v>
      </c>
      <c r="Q795" s="266">
        <f t="shared" si="86"/>
        <v>-11861</v>
      </c>
      <c r="T795" s="264">
        <f t="shared" si="87"/>
        <v>7160.5094282958034</v>
      </c>
      <c r="U795" s="264">
        <f t="shared" si="88"/>
        <v>1081.4678208746288</v>
      </c>
      <c r="V795" s="264">
        <f t="shared" si="89"/>
        <v>17483.205695161294</v>
      </c>
      <c r="W795" s="264">
        <f t="shared" si="90"/>
        <v>1156.67245</v>
      </c>
      <c r="X795" s="264">
        <f t="shared" si="91"/>
        <v>6451.645161290322</v>
      </c>
    </row>
    <row r="796" spans="1:24" ht="12.75" customHeight="1" x14ac:dyDescent="0.25">
      <c r="B796" s="227"/>
      <c r="P796" s="264">
        <f t="shared" si="92"/>
        <v>0</v>
      </c>
      <c r="Q796" s="266">
        <f t="shared" si="86"/>
        <v>0</v>
      </c>
      <c r="T796" s="264">
        <f t="shared" si="87"/>
        <v>0</v>
      </c>
      <c r="U796" s="264">
        <f t="shared" si="88"/>
        <v>0</v>
      </c>
      <c r="V796" s="264">
        <f t="shared" si="89"/>
        <v>0</v>
      </c>
      <c r="W796" s="264">
        <f t="shared" si="90"/>
        <v>0</v>
      </c>
      <c r="X796" s="264">
        <f t="shared" si="91"/>
        <v>0</v>
      </c>
    </row>
    <row r="797" spans="1:24" ht="12.75" customHeight="1" x14ac:dyDescent="0.25">
      <c r="B797" s="227"/>
      <c r="P797" s="264">
        <f t="shared" si="92"/>
        <v>0</v>
      </c>
      <c r="Q797" s="266">
        <f t="shared" si="86"/>
        <v>0</v>
      </c>
      <c r="T797" s="264">
        <f t="shared" si="87"/>
        <v>0</v>
      </c>
      <c r="U797" s="264">
        <f t="shared" si="88"/>
        <v>0</v>
      </c>
      <c r="V797" s="264">
        <f t="shared" si="89"/>
        <v>0</v>
      </c>
      <c r="W797" s="264">
        <f t="shared" si="90"/>
        <v>0</v>
      </c>
      <c r="X797" s="264">
        <f t="shared" si="91"/>
        <v>0</v>
      </c>
    </row>
    <row r="798" spans="1:24" ht="12.75" customHeight="1" thickBot="1" x14ac:dyDescent="0.3">
      <c r="B798" s="227"/>
      <c r="P798" s="264">
        <f t="shared" si="92"/>
        <v>0</v>
      </c>
      <c r="Q798" s="266">
        <f t="shared" si="86"/>
        <v>0</v>
      </c>
      <c r="T798" s="264">
        <f t="shared" si="87"/>
        <v>0</v>
      </c>
      <c r="U798" s="264">
        <f t="shared" si="88"/>
        <v>0</v>
      </c>
      <c r="V798" s="264">
        <f t="shared" si="89"/>
        <v>0</v>
      </c>
      <c r="W798" s="264">
        <f t="shared" si="90"/>
        <v>0</v>
      </c>
      <c r="X798" s="264">
        <f t="shared" si="91"/>
        <v>0</v>
      </c>
    </row>
    <row r="799" spans="1:24" ht="12.75" customHeight="1" thickBot="1" x14ac:dyDescent="0.3">
      <c r="A799" s="18" t="s">
        <v>120</v>
      </c>
      <c r="B799" s="19" t="s">
        <v>543</v>
      </c>
      <c r="C799" s="20"/>
      <c r="D799" s="21"/>
      <c r="E799" s="186"/>
      <c r="F799" s="187">
        <f>F795</f>
        <v>21472.5</v>
      </c>
      <c r="P799" s="264">
        <f t="shared" si="92"/>
        <v>0</v>
      </c>
      <c r="T799" s="264">
        <f t="shared" si="87"/>
        <v>0</v>
      </c>
      <c r="U799" s="264">
        <f t="shared" si="88"/>
        <v>0</v>
      </c>
      <c r="V799" s="264">
        <f t="shared" si="89"/>
        <v>0</v>
      </c>
      <c r="W799" s="264">
        <f t="shared" si="90"/>
        <v>0</v>
      </c>
      <c r="X799" s="264">
        <f t="shared" si="91"/>
        <v>0</v>
      </c>
    </row>
    <row r="800" spans="1:24" ht="12.75" customHeight="1" x14ac:dyDescent="0.25">
      <c r="A800" s="27"/>
      <c r="B800" s="28"/>
      <c r="C800" s="29"/>
      <c r="D800" s="30"/>
      <c r="E800" s="153"/>
      <c r="F800" s="154"/>
      <c r="P800" s="264">
        <f t="shared" si="92"/>
        <v>0</v>
      </c>
      <c r="Q800" s="266">
        <f t="shared" si="86"/>
        <v>0</v>
      </c>
      <c r="T800" s="264">
        <f t="shared" si="87"/>
        <v>0</v>
      </c>
      <c r="U800" s="264">
        <f t="shared" si="88"/>
        <v>0</v>
      </c>
      <c r="V800" s="264">
        <f t="shared" si="89"/>
        <v>0</v>
      </c>
      <c r="W800" s="264">
        <f t="shared" si="90"/>
        <v>0</v>
      </c>
      <c r="X800" s="264">
        <f t="shared" si="91"/>
        <v>0</v>
      </c>
    </row>
    <row r="801" spans="1:24" ht="14.5" thickBot="1" x14ac:dyDescent="0.3">
      <c r="A801" s="233" t="s">
        <v>551</v>
      </c>
      <c r="B801" s="233"/>
      <c r="C801" s="233"/>
      <c r="D801" s="233"/>
      <c r="E801" s="233"/>
      <c r="F801" s="233"/>
      <c r="P801" s="264">
        <f t="shared" si="92"/>
        <v>0</v>
      </c>
      <c r="Q801" s="266">
        <f t="shared" si="86"/>
        <v>0</v>
      </c>
      <c r="T801" s="264">
        <f t="shared" si="87"/>
        <v>0</v>
      </c>
      <c r="U801" s="264">
        <f t="shared" si="88"/>
        <v>0</v>
      </c>
      <c r="V801" s="264">
        <f t="shared" si="89"/>
        <v>0</v>
      </c>
      <c r="W801" s="264">
        <f t="shared" si="90"/>
        <v>0</v>
      </c>
      <c r="X801" s="264">
        <f t="shared" si="91"/>
        <v>0</v>
      </c>
    </row>
    <row r="802" spans="1:24" ht="14.5" thickBot="1" x14ac:dyDescent="0.3">
      <c r="A802" s="221" t="s">
        <v>307</v>
      </c>
      <c r="B802" s="222"/>
      <c r="C802" s="222"/>
      <c r="D802" s="222"/>
      <c r="E802" s="222"/>
      <c r="F802" s="223"/>
      <c r="P802" s="264">
        <f t="shared" si="92"/>
        <v>0</v>
      </c>
      <c r="Q802" s="266">
        <f t="shared" si="86"/>
        <v>0</v>
      </c>
      <c r="T802" s="264">
        <f t="shared" si="87"/>
        <v>0</v>
      </c>
      <c r="U802" s="264">
        <f t="shared" si="88"/>
        <v>0</v>
      </c>
      <c r="V802" s="264">
        <f t="shared" si="89"/>
        <v>0</v>
      </c>
      <c r="W802" s="264">
        <f t="shared" si="90"/>
        <v>0</v>
      </c>
      <c r="X802" s="264">
        <f t="shared" si="91"/>
        <v>0</v>
      </c>
    </row>
    <row r="803" spans="1:24" ht="12.75" customHeight="1" x14ac:dyDescent="0.25">
      <c r="A803" s="5"/>
      <c r="B803" s="4"/>
      <c r="C803" s="6"/>
      <c r="D803" s="7"/>
      <c r="P803" s="264">
        <f t="shared" si="92"/>
        <v>0</v>
      </c>
      <c r="Q803" s="266">
        <f t="shared" si="86"/>
        <v>0</v>
      </c>
      <c r="T803" s="264">
        <f t="shared" si="87"/>
        <v>0</v>
      </c>
      <c r="U803" s="264">
        <f t="shared" si="88"/>
        <v>0</v>
      </c>
      <c r="V803" s="264">
        <f t="shared" si="89"/>
        <v>0</v>
      </c>
      <c r="W803" s="264">
        <f t="shared" si="90"/>
        <v>0</v>
      </c>
      <c r="X803" s="264">
        <f t="shared" si="91"/>
        <v>0</v>
      </c>
    </row>
    <row r="804" spans="1:24" ht="12.75" customHeight="1" x14ac:dyDescent="0.25">
      <c r="A804" s="2" t="s">
        <v>63</v>
      </c>
      <c r="B804" s="227" t="s">
        <v>544</v>
      </c>
      <c r="C804" s="3" t="s">
        <v>130</v>
      </c>
      <c r="D804" s="1">
        <v>13.83</v>
      </c>
      <c r="E804" s="143">
        <v>633</v>
      </c>
      <c r="F804" s="144">
        <f>E804*D804</f>
        <v>8754.39</v>
      </c>
      <c r="H804" s="146">
        <v>1233</v>
      </c>
      <c r="J804" s="264">
        <v>255.17994674927232</v>
      </c>
      <c r="K804" s="264">
        <v>38.540400470853058</v>
      </c>
      <c r="L804" s="264">
        <v>623.0511310645162</v>
      </c>
      <c r="M804" s="264">
        <v>41.220477000000002</v>
      </c>
      <c r="N804" s="264">
        <v>229.91806451612905</v>
      </c>
      <c r="O804" s="264">
        <v>1187.9100000000001</v>
      </c>
      <c r="P804" s="264">
        <f t="shared" si="92"/>
        <v>16428.795300000002</v>
      </c>
      <c r="Q804" s="266">
        <f t="shared" si="86"/>
        <v>-7674.4053000000022</v>
      </c>
      <c r="T804" s="264">
        <f t="shared" si="87"/>
        <v>3529.138663542436</v>
      </c>
      <c r="U804" s="264">
        <f t="shared" si="88"/>
        <v>533.01373851189783</v>
      </c>
      <c r="V804" s="264">
        <f t="shared" si="89"/>
        <v>8616.7971426222593</v>
      </c>
      <c r="W804" s="264">
        <f t="shared" si="90"/>
        <v>570.07919691000006</v>
      </c>
      <c r="X804" s="264">
        <f t="shared" si="91"/>
        <v>3179.7668322580648</v>
      </c>
    </row>
    <row r="805" spans="1:24" ht="12.75" customHeight="1" x14ac:dyDescent="0.25">
      <c r="B805" s="227"/>
      <c r="P805" s="264">
        <f t="shared" si="92"/>
        <v>0</v>
      </c>
      <c r="Q805" s="266">
        <f t="shared" si="86"/>
        <v>0</v>
      </c>
      <c r="T805" s="264">
        <f t="shared" si="87"/>
        <v>0</v>
      </c>
      <c r="U805" s="264">
        <f t="shared" si="88"/>
        <v>0</v>
      </c>
      <c r="V805" s="264">
        <f t="shared" si="89"/>
        <v>0</v>
      </c>
      <c r="W805" s="264">
        <f t="shared" si="90"/>
        <v>0</v>
      </c>
      <c r="X805" s="264">
        <f t="shared" si="91"/>
        <v>0</v>
      </c>
    </row>
    <row r="806" spans="1:24" ht="12.75" customHeight="1" x14ac:dyDescent="0.25">
      <c r="B806" s="227"/>
      <c r="P806" s="264">
        <f t="shared" si="92"/>
        <v>0</v>
      </c>
      <c r="Q806" s="266">
        <f t="shared" si="86"/>
        <v>0</v>
      </c>
      <c r="T806" s="264">
        <f t="shared" si="87"/>
        <v>0</v>
      </c>
      <c r="U806" s="264">
        <f t="shared" si="88"/>
        <v>0</v>
      </c>
      <c r="V806" s="264">
        <f t="shared" si="89"/>
        <v>0</v>
      </c>
      <c r="W806" s="264">
        <f t="shared" si="90"/>
        <v>0</v>
      </c>
      <c r="X806" s="264">
        <f t="shared" si="91"/>
        <v>0</v>
      </c>
    </row>
    <row r="807" spans="1:24" ht="12.75" customHeight="1" x14ac:dyDescent="0.25">
      <c r="B807" s="227"/>
      <c r="P807" s="264">
        <f t="shared" si="92"/>
        <v>0</v>
      </c>
      <c r="Q807" s="266">
        <f t="shared" si="86"/>
        <v>0</v>
      </c>
      <c r="T807" s="264">
        <f t="shared" si="87"/>
        <v>0</v>
      </c>
      <c r="U807" s="264">
        <f t="shared" si="88"/>
        <v>0</v>
      </c>
      <c r="V807" s="264">
        <f t="shared" si="89"/>
        <v>0</v>
      </c>
      <c r="W807" s="264">
        <f t="shared" si="90"/>
        <v>0</v>
      </c>
      <c r="X807" s="264">
        <f t="shared" si="91"/>
        <v>0</v>
      </c>
    </row>
    <row r="808" spans="1:24" ht="12.75" customHeight="1" x14ac:dyDescent="0.25">
      <c r="B808" s="227"/>
      <c r="P808" s="264">
        <f t="shared" si="92"/>
        <v>0</v>
      </c>
      <c r="Q808" s="266">
        <f t="shared" si="86"/>
        <v>0</v>
      </c>
      <c r="T808" s="264">
        <f t="shared" si="87"/>
        <v>0</v>
      </c>
      <c r="U808" s="264">
        <f t="shared" si="88"/>
        <v>0</v>
      </c>
      <c r="V808" s="264">
        <f t="shared" si="89"/>
        <v>0</v>
      </c>
      <c r="W808" s="264">
        <f t="shared" si="90"/>
        <v>0</v>
      </c>
      <c r="X808" s="264">
        <f t="shared" si="91"/>
        <v>0</v>
      </c>
    </row>
    <row r="809" spans="1:24" ht="12.75" customHeight="1" x14ac:dyDescent="0.25">
      <c r="B809" s="227"/>
      <c r="P809" s="264">
        <f t="shared" si="92"/>
        <v>0</v>
      </c>
      <c r="Q809" s="266">
        <f t="shared" si="86"/>
        <v>0</v>
      </c>
      <c r="T809" s="264">
        <f t="shared" si="87"/>
        <v>0</v>
      </c>
      <c r="U809" s="264">
        <f t="shared" si="88"/>
        <v>0</v>
      </c>
      <c r="V809" s="264">
        <f t="shared" si="89"/>
        <v>0</v>
      </c>
      <c r="W809" s="264">
        <f t="shared" si="90"/>
        <v>0</v>
      </c>
      <c r="X809" s="264">
        <f t="shared" si="91"/>
        <v>0</v>
      </c>
    </row>
    <row r="810" spans="1:24" ht="12.75" customHeight="1" x14ac:dyDescent="0.25">
      <c r="A810" s="2" t="s">
        <v>84</v>
      </c>
      <c r="B810" s="227" t="s">
        <v>545</v>
      </c>
      <c r="C810" s="3" t="s">
        <v>130</v>
      </c>
      <c r="D810" s="1">
        <v>160</v>
      </c>
      <c r="E810" s="143">
        <v>633</v>
      </c>
      <c r="F810" s="144">
        <f>E810*D810</f>
        <v>101280</v>
      </c>
      <c r="H810" s="146">
        <v>1233</v>
      </c>
      <c r="J810" s="264">
        <v>255.17994674927232</v>
      </c>
      <c r="K810" s="264">
        <v>38.540400470853058</v>
      </c>
      <c r="L810" s="264">
        <v>623.0511310645162</v>
      </c>
      <c r="M810" s="264">
        <v>41.220477000000002</v>
      </c>
      <c r="N810" s="264">
        <v>229.91806451612905</v>
      </c>
      <c r="O810" s="264">
        <v>1187.9100000000001</v>
      </c>
      <c r="P810" s="264">
        <f t="shared" si="92"/>
        <v>190065.6</v>
      </c>
      <c r="Q810" s="266">
        <f t="shared" si="86"/>
        <v>-88785.600000000006</v>
      </c>
      <c r="T810" s="264">
        <f t="shared" si="87"/>
        <v>40828.79147988357</v>
      </c>
      <c r="U810" s="264">
        <f t="shared" si="88"/>
        <v>6166.4640753364893</v>
      </c>
      <c r="V810" s="264">
        <f t="shared" si="89"/>
        <v>99688.180970322588</v>
      </c>
      <c r="W810" s="264">
        <f t="shared" si="90"/>
        <v>6595.2763200000009</v>
      </c>
      <c r="X810" s="264">
        <f t="shared" si="91"/>
        <v>36786.89032258065</v>
      </c>
    </row>
    <row r="811" spans="1:24" ht="12.75" customHeight="1" x14ac:dyDescent="0.25">
      <c r="B811" s="227"/>
      <c r="P811" s="264">
        <f t="shared" si="92"/>
        <v>0</v>
      </c>
      <c r="Q811" s="266">
        <f t="shared" si="86"/>
        <v>0</v>
      </c>
      <c r="T811" s="264">
        <f t="shared" si="87"/>
        <v>0</v>
      </c>
      <c r="U811" s="264">
        <f t="shared" si="88"/>
        <v>0</v>
      </c>
      <c r="V811" s="264">
        <f t="shared" si="89"/>
        <v>0</v>
      </c>
      <c r="W811" s="264">
        <f t="shared" si="90"/>
        <v>0</v>
      </c>
      <c r="X811" s="264">
        <f t="shared" si="91"/>
        <v>0</v>
      </c>
    </row>
    <row r="812" spans="1:24" ht="12.75" customHeight="1" x14ac:dyDescent="0.25">
      <c r="B812" s="227"/>
      <c r="P812" s="264">
        <f t="shared" si="92"/>
        <v>0</v>
      </c>
      <c r="Q812" s="266">
        <f t="shared" si="86"/>
        <v>0</v>
      </c>
      <c r="T812" s="264">
        <f t="shared" si="87"/>
        <v>0</v>
      </c>
      <c r="U812" s="264">
        <f t="shared" si="88"/>
        <v>0</v>
      </c>
      <c r="V812" s="264">
        <f t="shared" si="89"/>
        <v>0</v>
      </c>
      <c r="W812" s="264">
        <f t="shared" si="90"/>
        <v>0</v>
      </c>
      <c r="X812" s="264">
        <f t="shared" si="91"/>
        <v>0</v>
      </c>
    </row>
    <row r="813" spans="1:24" ht="12.75" customHeight="1" x14ac:dyDescent="0.25">
      <c r="B813" s="227"/>
      <c r="P813" s="264">
        <f t="shared" si="92"/>
        <v>0</v>
      </c>
      <c r="Q813" s="266">
        <f t="shared" si="86"/>
        <v>0</v>
      </c>
      <c r="T813" s="264">
        <f t="shared" si="87"/>
        <v>0</v>
      </c>
      <c r="U813" s="264">
        <f t="shared" si="88"/>
        <v>0</v>
      </c>
      <c r="V813" s="264">
        <f t="shared" si="89"/>
        <v>0</v>
      </c>
      <c r="W813" s="264">
        <f t="shared" si="90"/>
        <v>0</v>
      </c>
      <c r="X813" s="264">
        <f t="shared" si="91"/>
        <v>0</v>
      </c>
    </row>
    <row r="814" spans="1:24" ht="12.75" customHeight="1" x14ac:dyDescent="0.25">
      <c r="B814" s="227"/>
      <c r="P814" s="264">
        <f t="shared" si="92"/>
        <v>0</v>
      </c>
      <c r="Q814" s="266">
        <f t="shared" si="86"/>
        <v>0</v>
      </c>
      <c r="T814" s="264">
        <f t="shared" si="87"/>
        <v>0</v>
      </c>
      <c r="U814" s="264">
        <f t="shared" si="88"/>
        <v>0</v>
      </c>
      <c r="V814" s="264">
        <f t="shared" si="89"/>
        <v>0</v>
      </c>
      <c r="W814" s="264">
        <f t="shared" si="90"/>
        <v>0</v>
      </c>
      <c r="X814" s="264">
        <f t="shared" si="91"/>
        <v>0</v>
      </c>
    </row>
    <row r="815" spans="1:24" ht="12.75" customHeight="1" x14ac:dyDescent="0.25">
      <c r="A815" s="2" t="s">
        <v>85</v>
      </c>
      <c r="B815" s="227" t="s">
        <v>536</v>
      </c>
      <c r="C815" s="3" t="s">
        <v>130</v>
      </c>
      <c r="D815" s="1">
        <v>23.7</v>
      </c>
      <c r="E815" s="143">
        <f>H815</f>
        <v>284</v>
      </c>
      <c r="F815" s="144">
        <f>E815*D815</f>
        <v>6730.8</v>
      </c>
      <c r="H815" s="146">
        <v>284</v>
      </c>
      <c r="J815" s="264">
        <v>125.23668371747502</v>
      </c>
      <c r="K815" s="264">
        <v>18.914777613209193</v>
      </c>
      <c r="L815" s="264">
        <v>305.77973870967747</v>
      </c>
      <c r="M815" s="264">
        <v>20.2301</v>
      </c>
      <c r="N815" s="264">
        <v>112.83870967741935</v>
      </c>
      <c r="O815" s="264">
        <v>583</v>
      </c>
      <c r="P815" s="264">
        <f t="shared" si="92"/>
        <v>13817.1</v>
      </c>
      <c r="Q815" s="266">
        <f t="shared" si="86"/>
        <v>-7086.3</v>
      </c>
      <c r="T815" s="264">
        <f t="shared" si="87"/>
        <v>2968.1094041041579</v>
      </c>
      <c r="U815" s="264">
        <f t="shared" si="88"/>
        <v>448.28022943305785</v>
      </c>
      <c r="V815" s="264">
        <f t="shared" si="89"/>
        <v>7246.9798074193559</v>
      </c>
      <c r="W815" s="264">
        <f t="shared" si="90"/>
        <v>479.45337000000001</v>
      </c>
      <c r="X815" s="264">
        <f t="shared" si="91"/>
        <v>2674.2774193548385</v>
      </c>
    </row>
    <row r="816" spans="1:24" ht="12.75" customHeight="1" x14ac:dyDescent="0.25">
      <c r="B816" s="227"/>
      <c r="P816" s="264">
        <f t="shared" si="92"/>
        <v>0</v>
      </c>
      <c r="Q816" s="266">
        <f t="shared" si="86"/>
        <v>0</v>
      </c>
      <c r="T816" s="264">
        <f t="shared" si="87"/>
        <v>0</v>
      </c>
      <c r="U816" s="264">
        <f t="shared" si="88"/>
        <v>0</v>
      </c>
      <c r="V816" s="264">
        <f t="shared" si="89"/>
        <v>0</v>
      </c>
      <c r="W816" s="264">
        <f t="shared" si="90"/>
        <v>0</v>
      </c>
      <c r="X816" s="264">
        <f t="shared" si="91"/>
        <v>0</v>
      </c>
    </row>
    <row r="817" spans="1:24" ht="12.75" customHeight="1" x14ac:dyDescent="0.25">
      <c r="B817" s="227"/>
      <c r="P817" s="264">
        <f t="shared" si="92"/>
        <v>0</v>
      </c>
      <c r="Q817" s="266">
        <f t="shared" si="86"/>
        <v>0</v>
      </c>
      <c r="T817" s="264">
        <f t="shared" si="87"/>
        <v>0</v>
      </c>
      <c r="U817" s="264">
        <f t="shared" si="88"/>
        <v>0</v>
      </c>
      <c r="V817" s="264">
        <f t="shared" si="89"/>
        <v>0</v>
      </c>
      <c r="W817" s="264">
        <f t="shared" si="90"/>
        <v>0</v>
      </c>
      <c r="X817" s="264">
        <f t="shared" si="91"/>
        <v>0</v>
      </c>
    </row>
    <row r="818" spans="1:24" ht="12.75" customHeight="1" x14ac:dyDescent="0.25">
      <c r="B818" s="227"/>
      <c r="P818" s="264">
        <f t="shared" si="92"/>
        <v>0</v>
      </c>
      <c r="Q818" s="266">
        <f t="shared" si="86"/>
        <v>0</v>
      </c>
      <c r="T818" s="264">
        <f t="shared" si="87"/>
        <v>0</v>
      </c>
      <c r="U818" s="264">
        <f t="shared" si="88"/>
        <v>0</v>
      </c>
      <c r="V818" s="264">
        <f t="shared" si="89"/>
        <v>0</v>
      </c>
      <c r="W818" s="264">
        <f t="shared" si="90"/>
        <v>0</v>
      </c>
      <c r="X818" s="264">
        <f t="shared" si="91"/>
        <v>0</v>
      </c>
    </row>
    <row r="819" spans="1:24" ht="12.75" customHeight="1" x14ac:dyDescent="0.25">
      <c r="B819" s="227"/>
      <c r="P819" s="264">
        <f t="shared" si="92"/>
        <v>0</v>
      </c>
      <c r="Q819" s="266">
        <f t="shared" si="86"/>
        <v>0</v>
      </c>
      <c r="T819" s="264">
        <f t="shared" si="87"/>
        <v>0</v>
      </c>
      <c r="U819" s="264">
        <f t="shared" si="88"/>
        <v>0</v>
      </c>
      <c r="V819" s="264">
        <f t="shared" si="89"/>
        <v>0</v>
      </c>
      <c r="W819" s="264">
        <f t="shared" si="90"/>
        <v>0</v>
      </c>
      <c r="X819" s="264">
        <f t="shared" si="91"/>
        <v>0</v>
      </c>
    </row>
    <row r="820" spans="1:24" ht="12.75" customHeight="1" x14ac:dyDescent="0.25">
      <c r="A820" s="2" t="s">
        <v>231</v>
      </c>
      <c r="B820" s="227" t="s">
        <v>547</v>
      </c>
      <c r="C820" s="3" t="s">
        <v>221</v>
      </c>
      <c r="D820" s="1">
        <v>140</v>
      </c>
      <c r="E820" s="143">
        <f>H820</f>
        <v>150</v>
      </c>
      <c r="F820" s="144">
        <f>E820*D820</f>
        <v>21000</v>
      </c>
      <c r="H820" s="146">
        <v>150</v>
      </c>
      <c r="J820" s="264">
        <v>57.613170794214064</v>
      </c>
      <c r="K820" s="264">
        <v>8.7014465795243652</v>
      </c>
      <c r="L820" s="264">
        <v>140.66916967741938</v>
      </c>
      <c r="M820" s="264">
        <v>9.30654</v>
      </c>
      <c r="N820" s="264">
        <v>51.909677419354836</v>
      </c>
      <c r="O820" s="264">
        <v>268.2</v>
      </c>
      <c r="P820" s="264">
        <f t="shared" si="92"/>
        <v>37548</v>
      </c>
      <c r="Q820" s="266">
        <f t="shared" si="86"/>
        <v>-16548</v>
      </c>
      <c r="T820" s="264">
        <f t="shared" si="87"/>
        <v>8065.8439111899688</v>
      </c>
      <c r="U820" s="264">
        <f t="shared" si="88"/>
        <v>1218.2025211334112</v>
      </c>
      <c r="V820" s="264">
        <f t="shared" si="89"/>
        <v>19693.683754838712</v>
      </c>
      <c r="W820" s="264">
        <f t="shared" si="90"/>
        <v>1302.9156</v>
      </c>
      <c r="X820" s="264">
        <f t="shared" si="91"/>
        <v>7267.3548387096771</v>
      </c>
    </row>
    <row r="821" spans="1:24" ht="12.75" customHeight="1" x14ac:dyDescent="0.25">
      <c r="B821" s="227"/>
      <c r="P821" s="264">
        <f t="shared" si="92"/>
        <v>0</v>
      </c>
      <c r="Q821" s="266">
        <f t="shared" si="86"/>
        <v>0</v>
      </c>
      <c r="T821" s="264">
        <f t="shared" si="87"/>
        <v>0</v>
      </c>
      <c r="U821" s="264">
        <f t="shared" si="88"/>
        <v>0</v>
      </c>
      <c r="V821" s="264">
        <f t="shared" si="89"/>
        <v>0</v>
      </c>
      <c r="W821" s="264">
        <f t="shared" si="90"/>
        <v>0</v>
      </c>
      <c r="X821" s="264">
        <f t="shared" si="91"/>
        <v>0</v>
      </c>
    </row>
    <row r="822" spans="1:24" ht="12.75" customHeight="1" x14ac:dyDescent="0.25">
      <c r="B822" s="227"/>
      <c r="P822" s="264">
        <f t="shared" si="92"/>
        <v>0</v>
      </c>
      <c r="Q822" s="266">
        <f t="shared" si="86"/>
        <v>0</v>
      </c>
      <c r="T822" s="264">
        <f t="shared" si="87"/>
        <v>0</v>
      </c>
      <c r="U822" s="264">
        <f t="shared" si="88"/>
        <v>0</v>
      </c>
      <c r="V822" s="264">
        <f t="shared" si="89"/>
        <v>0</v>
      </c>
      <c r="W822" s="264">
        <f t="shared" si="90"/>
        <v>0</v>
      </c>
      <c r="X822" s="264">
        <f t="shared" si="91"/>
        <v>0</v>
      </c>
    </row>
    <row r="823" spans="1:24" ht="12.75" customHeight="1" thickBot="1" x14ac:dyDescent="0.3">
      <c r="B823" s="227"/>
      <c r="P823" s="264">
        <f t="shared" si="92"/>
        <v>0</v>
      </c>
      <c r="Q823" s="266">
        <f t="shared" si="86"/>
        <v>0</v>
      </c>
      <c r="T823" s="264">
        <f t="shared" si="87"/>
        <v>0</v>
      </c>
      <c r="U823" s="264">
        <f t="shared" si="88"/>
        <v>0</v>
      </c>
      <c r="V823" s="264">
        <f t="shared" si="89"/>
        <v>0</v>
      </c>
      <c r="W823" s="264">
        <f t="shared" si="90"/>
        <v>0</v>
      </c>
      <c r="X823" s="264">
        <f t="shared" si="91"/>
        <v>0</v>
      </c>
    </row>
    <row r="824" spans="1:24" ht="12.75" customHeight="1" thickBot="1" x14ac:dyDescent="0.3">
      <c r="A824" s="18" t="s">
        <v>189</v>
      </c>
      <c r="B824" s="19" t="s">
        <v>525</v>
      </c>
      <c r="C824" s="20"/>
      <c r="D824" s="21"/>
      <c r="E824" s="186"/>
      <c r="F824" s="187">
        <f>F820+F815+F810+F804</f>
        <v>137765.19</v>
      </c>
      <c r="P824" s="264">
        <f t="shared" si="92"/>
        <v>0</v>
      </c>
      <c r="T824" s="264">
        <f t="shared" si="87"/>
        <v>0</v>
      </c>
      <c r="U824" s="264">
        <f t="shared" si="88"/>
        <v>0</v>
      </c>
      <c r="V824" s="264">
        <f t="shared" si="89"/>
        <v>0</v>
      </c>
      <c r="W824" s="264">
        <f t="shared" si="90"/>
        <v>0</v>
      </c>
      <c r="X824" s="264">
        <f t="shared" si="91"/>
        <v>0</v>
      </c>
    </row>
    <row r="825" spans="1:24" ht="12.75" customHeight="1" thickBot="1" x14ac:dyDescent="0.3">
      <c r="A825" s="27"/>
      <c r="B825" s="28"/>
      <c r="C825" s="29"/>
      <c r="D825" s="30"/>
      <c r="E825" s="153"/>
      <c r="F825" s="154"/>
      <c r="P825" s="264">
        <f t="shared" si="92"/>
        <v>0</v>
      </c>
      <c r="Q825" s="266">
        <f t="shared" si="86"/>
        <v>0</v>
      </c>
      <c r="T825" s="264">
        <f t="shared" si="87"/>
        <v>0</v>
      </c>
      <c r="U825" s="264">
        <f t="shared" si="88"/>
        <v>0</v>
      </c>
      <c r="V825" s="264">
        <f t="shared" si="89"/>
        <v>0</v>
      </c>
      <c r="W825" s="264">
        <f t="shared" si="90"/>
        <v>0</v>
      </c>
      <c r="X825" s="264">
        <f t="shared" si="91"/>
        <v>0</v>
      </c>
    </row>
    <row r="826" spans="1:24" ht="14.5" thickBot="1" x14ac:dyDescent="0.3">
      <c r="A826" s="221" t="s">
        <v>308</v>
      </c>
      <c r="B826" s="222"/>
      <c r="C826" s="222"/>
      <c r="D826" s="222"/>
      <c r="E826" s="222"/>
      <c r="F826" s="223"/>
      <c r="P826" s="264">
        <f t="shared" si="92"/>
        <v>0</v>
      </c>
      <c r="Q826" s="266">
        <f t="shared" si="86"/>
        <v>0</v>
      </c>
      <c r="T826" s="264">
        <f t="shared" si="87"/>
        <v>0</v>
      </c>
      <c r="U826" s="264">
        <f t="shared" si="88"/>
        <v>0</v>
      </c>
      <c r="V826" s="264">
        <f t="shared" si="89"/>
        <v>0</v>
      </c>
      <c r="W826" s="264">
        <f t="shared" si="90"/>
        <v>0</v>
      </c>
      <c r="X826" s="264">
        <f t="shared" si="91"/>
        <v>0</v>
      </c>
    </row>
    <row r="827" spans="1:24" ht="12.75" customHeight="1" x14ac:dyDescent="0.25">
      <c r="A827" s="5"/>
      <c r="B827" s="4"/>
      <c r="C827" s="6"/>
      <c r="D827" s="7"/>
      <c r="P827" s="264">
        <f t="shared" si="92"/>
        <v>0</v>
      </c>
      <c r="Q827" s="266">
        <f t="shared" si="86"/>
        <v>0</v>
      </c>
      <c r="T827" s="264">
        <f t="shared" si="87"/>
        <v>0</v>
      </c>
      <c r="U827" s="264">
        <f t="shared" si="88"/>
        <v>0</v>
      </c>
      <c r="V827" s="264">
        <f t="shared" si="89"/>
        <v>0</v>
      </c>
      <c r="W827" s="264">
        <f t="shared" si="90"/>
        <v>0</v>
      </c>
      <c r="X827" s="264">
        <f t="shared" si="91"/>
        <v>0</v>
      </c>
    </row>
    <row r="828" spans="1:24" ht="12.75" customHeight="1" x14ac:dyDescent="0.25">
      <c r="A828" s="2" t="s">
        <v>130</v>
      </c>
      <c r="B828" s="227" t="s">
        <v>538</v>
      </c>
      <c r="C828" s="3" t="s">
        <v>130</v>
      </c>
      <c r="D828" s="1">
        <v>211</v>
      </c>
      <c r="E828" s="143">
        <f>H828</f>
        <v>90</v>
      </c>
      <c r="F828" s="144">
        <f>E828*D828</f>
        <v>18990</v>
      </c>
      <c r="H828" s="146">
        <v>90</v>
      </c>
      <c r="J828" s="264">
        <v>51.985038524234916</v>
      </c>
      <c r="K828" s="264">
        <v>7.8514171224641931</v>
      </c>
      <c r="L828" s="264">
        <v>126.92743870967743</v>
      </c>
      <c r="M828" s="264">
        <v>8.3974000000000011</v>
      </c>
      <c r="N828" s="264">
        <v>46.838709677419352</v>
      </c>
      <c r="O828" s="264">
        <v>242</v>
      </c>
      <c r="P828" s="264">
        <f t="shared" si="92"/>
        <v>51062</v>
      </c>
      <c r="Q828" s="266">
        <f t="shared" si="86"/>
        <v>-32072</v>
      </c>
      <c r="T828" s="264">
        <f t="shared" si="87"/>
        <v>10968.843128613567</v>
      </c>
      <c r="U828" s="264">
        <f t="shared" si="88"/>
        <v>1656.6490128399448</v>
      </c>
      <c r="V828" s="264">
        <f t="shared" si="89"/>
        <v>26781.689567741938</v>
      </c>
      <c r="W828" s="264">
        <f t="shared" si="90"/>
        <v>1771.8514000000002</v>
      </c>
      <c r="X828" s="264">
        <f t="shared" si="91"/>
        <v>9882.967741935483</v>
      </c>
    </row>
    <row r="829" spans="1:24" ht="12.75" customHeight="1" x14ac:dyDescent="0.25">
      <c r="B829" s="227"/>
      <c r="P829" s="264">
        <f t="shared" si="92"/>
        <v>0</v>
      </c>
      <c r="Q829" s="266">
        <f t="shared" si="86"/>
        <v>0</v>
      </c>
      <c r="T829" s="264">
        <f t="shared" si="87"/>
        <v>0</v>
      </c>
      <c r="U829" s="264">
        <f t="shared" si="88"/>
        <v>0</v>
      </c>
      <c r="V829" s="264">
        <f t="shared" si="89"/>
        <v>0</v>
      </c>
      <c r="W829" s="264">
        <f t="shared" si="90"/>
        <v>0</v>
      </c>
      <c r="X829" s="264">
        <f t="shared" si="91"/>
        <v>0</v>
      </c>
    </row>
    <row r="830" spans="1:24" ht="12.75" customHeight="1" x14ac:dyDescent="0.25">
      <c r="B830" s="227"/>
      <c r="P830" s="264">
        <f t="shared" si="92"/>
        <v>0</v>
      </c>
      <c r="Q830" s="266">
        <f t="shared" si="86"/>
        <v>0</v>
      </c>
      <c r="T830" s="264">
        <f t="shared" si="87"/>
        <v>0</v>
      </c>
      <c r="U830" s="264">
        <f t="shared" si="88"/>
        <v>0</v>
      </c>
      <c r="V830" s="264">
        <f t="shared" si="89"/>
        <v>0</v>
      </c>
      <c r="W830" s="264">
        <f t="shared" si="90"/>
        <v>0</v>
      </c>
      <c r="X830" s="264">
        <f t="shared" si="91"/>
        <v>0</v>
      </c>
    </row>
    <row r="831" spans="1:24" ht="12.75" customHeight="1" x14ac:dyDescent="0.25">
      <c r="B831" s="227"/>
      <c r="P831" s="264">
        <f t="shared" si="92"/>
        <v>0</v>
      </c>
      <c r="Q831" s="266">
        <f t="shared" si="86"/>
        <v>0</v>
      </c>
      <c r="T831" s="264">
        <f t="shared" si="87"/>
        <v>0</v>
      </c>
      <c r="U831" s="264">
        <f t="shared" si="88"/>
        <v>0</v>
      </c>
      <c r="V831" s="264">
        <f t="shared" si="89"/>
        <v>0</v>
      </c>
      <c r="W831" s="264">
        <f t="shared" si="90"/>
        <v>0</v>
      </c>
      <c r="X831" s="264">
        <f t="shared" si="91"/>
        <v>0</v>
      </c>
    </row>
    <row r="832" spans="1:24" ht="12.75" customHeight="1" x14ac:dyDescent="0.25">
      <c r="A832" s="2" t="s">
        <v>158</v>
      </c>
      <c r="B832" s="227" t="s">
        <v>549</v>
      </c>
      <c r="C832" s="3" t="s">
        <v>221</v>
      </c>
      <c r="D832" s="1">
        <v>8.02</v>
      </c>
      <c r="E832" s="143">
        <f>H832</f>
        <v>713</v>
      </c>
      <c r="F832" s="144">
        <f>E832*D832</f>
        <v>5718.2599999999993</v>
      </c>
      <c r="H832" s="146">
        <v>713</v>
      </c>
      <c r="J832" s="264">
        <v>255.17994674927232</v>
      </c>
      <c r="K832" s="264">
        <v>38.540400470853058</v>
      </c>
      <c r="L832" s="264">
        <v>623.0511310645162</v>
      </c>
      <c r="M832" s="264">
        <v>41.220477000000002</v>
      </c>
      <c r="N832" s="264">
        <v>229.91806451612905</v>
      </c>
      <c r="O832" s="264">
        <v>1187.9100000000001</v>
      </c>
      <c r="P832" s="264">
        <f t="shared" si="92"/>
        <v>9527.0382000000009</v>
      </c>
      <c r="Q832" s="266">
        <f t="shared" si="86"/>
        <v>-3808.7782000000016</v>
      </c>
      <c r="T832" s="264">
        <f t="shared" si="87"/>
        <v>2046.5431729291638</v>
      </c>
      <c r="U832" s="264">
        <f t="shared" si="88"/>
        <v>309.09401177624153</v>
      </c>
      <c r="V832" s="264">
        <f t="shared" si="89"/>
        <v>4996.8700711374195</v>
      </c>
      <c r="W832" s="264">
        <f t="shared" si="90"/>
        <v>330.58822554</v>
      </c>
      <c r="X832" s="264">
        <f t="shared" si="91"/>
        <v>1843.9428774193548</v>
      </c>
    </row>
    <row r="833" spans="1:24" ht="12.75" customHeight="1" x14ac:dyDescent="0.25">
      <c r="B833" s="227"/>
      <c r="P833" s="264">
        <f t="shared" si="92"/>
        <v>0</v>
      </c>
      <c r="Q833" s="266">
        <f t="shared" si="86"/>
        <v>0</v>
      </c>
      <c r="T833" s="264">
        <f t="shared" si="87"/>
        <v>0</v>
      </c>
      <c r="U833" s="264">
        <f t="shared" si="88"/>
        <v>0</v>
      </c>
      <c r="V833" s="264">
        <f t="shared" si="89"/>
        <v>0</v>
      </c>
      <c r="W833" s="264">
        <f t="shared" si="90"/>
        <v>0</v>
      </c>
      <c r="X833" s="264">
        <f t="shared" si="91"/>
        <v>0</v>
      </c>
    </row>
    <row r="834" spans="1:24" ht="12.75" customHeight="1" x14ac:dyDescent="0.25">
      <c r="B834" s="227"/>
      <c r="P834" s="264">
        <f t="shared" si="92"/>
        <v>0</v>
      </c>
      <c r="Q834" s="266">
        <f t="shared" si="86"/>
        <v>0</v>
      </c>
      <c r="T834" s="264">
        <f t="shared" si="87"/>
        <v>0</v>
      </c>
      <c r="U834" s="264">
        <f t="shared" si="88"/>
        <v>0</v>
      </c>
      <c r="V834" s="264">
        <f t="shared" si="89"/>
        <v>0</v>
      </c>
      <c r="W834" s="264">
        <f t="shared" si="90"/>
        <v>0</v>
      </c>
      <c r="X834" s="264">
        <f t="shared" si="91"/>
        <v>0</v>
      </c>
    </row>
    <row r="835" spans="1:24" ht="12.75" customHeight="1" x14ac:dyDescent="0.25">
      <c r="A835" s="2" t="s">
        <v>65</v>
      </c>
      <c r="B835" s="227" t="s">
        <v>541</v>
      </c>
      <c r="C835" s="3" t="s">
        <v>130</v>
      </c>
      <c r="D835" s="1">
        <v>246.3</v>
      </c>
      <c r="E835" s="143">
        <f>H835</f>
        <v>90</v>
      </c>
      <c r="F835" s="144">
        <f>E835*D835</f>
        <v>22167</v>
      </c>
      <c r="H835" s="146">
        <v>90</v>
      </c>
      <c r="J835" s="264">
        <v>35.014716030786325</v>
      </c>
      <c r="K835" s="264">
        <v>5.2883512023209232</v>
      </c>
      <c r="L835" s="264">
        <v>85.492448387096786</v>
      </c>
      <c r="M835" s="264">
        <v>5.6561000000000003</v>
      </c>
      <c r="N835" s="264">
        <v>31.548387096774192</v>
      </c>
      <c r="O835" s="264">
        <v>163</v>
      </c>
      <c r="P835" s="264">
        <f t="shared" si="92"/>
        <v>40146.9</v>
      </c>
      <c r="Q835" s="266">
        <f t="shared" si="86"/>
        <v>-17979.900000000001</v>
      </c>
      <c r="T835" s="264">
        <f t="shared" si="87"/>
        <v>8624.1245583826712</v>
      </c>
      <c r="U835" s="264">
        <f t="shared" si="88"/>
        <v>1302.5209011316435</v>
      </c>
      <c r="V835" s="264">
        <f t="shared" si="89"/>
        <v>21056.790037741939</v>
      </c>
      <c r="W835" s="264">
        <f t="shared" si="90"/>
        <v>1393.0974300000003</v>
      </c>
      <c r="X835" s="264">
        <f t="shared" si="91"/>
        <v>7770.3677419354835</v>
      </c>
    </row>
    <row r="836" spans="1:24" ht="12.75" customHeight="1" x14ac:dyDescent="0.25">
      <c r="B836" s="227"/>
      <c r="P836" s="264">
        <f t="shared" si="92"/>
        <v>0</v>
      </c>
      <c r="Q836" s="266">
        <f t="shared" si="86"/>
        <v>0</v>
      </c>
      <c r="T836" s="264">
        <f t="shared" si="87"/>
        <v>0</v>
      </c>
      <c r="U836" s="264">
        <f t="shared" si="88"/>
        <v>0</v>
      </c>
      <c r="V836" s="264">
        <f t="shared" si="89"/>
        <v>0</v>
      </c>
      <c r="W836" s="264">
        <f t="shared" si="90"/>
        <v>0</v>
      </c>
      <c r="X836" s="264">
        <f t="shared" si="91"/>
        <v>0</v>
      </c>
    </row>
    <row r="837" spans="1:24" ht="12.75" customHeight="1" x14ac:dyDescent="0.25">
      <c r="B837" s="227"/>
      <c r="P837" s="264">
        <f t="shared" si="92"/>
        <v>0</v>
      </c>
      <c r="Q837" s="266">
        <f t="shared" si="86"/>
        <v>0</v>
      </c>
      <c r="T837" s="264">
        <f t="shared" si="87"/>
        <v>0</v>
      </c>
      <c r="U837" s="264">
        <f t="shared" si="88"/>
        <v>0</v>
      </c>
      <c r="V837" s="264">
        <f t="shared" si="89"/>
        <v>0</v>
      </c>
      <c r="W837" s="264">
        <f t="shared" si="90"/>
        <v>0</v>
      </c>
      <c r="X837" s="264">
        <f t="shared" si="91"/>
        <v>0</v>
      </c>
    </row>
    <row r="838" spans="1:24" ht="12.75" customHeight="1" thickBot="1" x14ac:dyDescent="0.3">
      <c r="B838" s="227"/>
      <c r="P838" s="264">
        <f t="shared" si="92"/>
        <v>0</v>
      </c>
      <c r="Q838" s="266">
        <f t="shared" si="86"/>
        <v>0</v>
      </c>
      <c r="T838" s="264">
        <f t="shared" si="87"/>
        <v>0</v>
      </c>
      <c r="U838" s="264">
        <f t="shared" si="88"/>
        <v>0</v>
      </c>
      <c r="V838" s="264">
        <f t="shared" si="89"/>
        <v>0</v>
      </c>
      <c r="W838" s="264">
        <f t="shared" si="90"/>
        <v>0</v>
      </c>
      <c r="X838" s="264">
        <f t="shared" si="91"/>
        <v>0</v>
      </c>
    </row>
    <row r="839" spans="1:24" ht="13.5" thickBot="1" x14ac:dyDescent="0.3">
      <c r="A839" s="98" t="s">
        <v>256</v>
      </c>
      <c r="B839" s="99" t="s">
        <v>542</v>
      </c>
      <c r="C839" s="100"/>
      <c r="D839" s="101"/>
      <c r="E839" s="188"/>
      <c r="F839" s="189">
        <f>F828+F832+F835</f>
        <v>46875.259999999995</v>
      </c>
      <c r="P839" s="264">
        <f t="shared" si="92"/>
        <v>0</v>
      </c>
      <c r="T839" s="264">
        <f t="shared" si="87"/>
        <v>0</v>
      </c>
      <c r="U839" s="264">
        <f t="shared" si="88"/>
        <v>0</v>
      </c>
      <c r="V839" s="264">
        <f t="shared" si="89"/>
        <v>0</v>
      </c>
      <c r="W839" s="264">
        <f t="shared" si="90"/>
        <v>0</v>
      </c>
      <c r="X839" s="264">
        <f t="shared" si="91"/>
        <v>0</v>
      </c>
    </row>
    <row r="840" spans="1:24" ht="12.5" x14ac:dyDescent="0.25">
      <c r="A840" s="27"/>
      <c r="B840" s="28"/>
      <c r="C840" s="29"/>
      <c r="D840" s="30"/>
      <c r="E840" s="153"/>
      <c r="F840" s="153"/>
      <c r="P840" s="264">
        <f t="shared" si="92"/>
        <v>0</v>
      </c>
      <c r="Q840" s="266">
        <f t="shared" si="86"/>
        <v>0</v>
      </c>
      <c r="T840" s="264">
        <f t="shared" si="87"/>
        <v>0</v>
      </c>
      <c r="U840" s="264">
        <f t="shared" si="88"/>
        <v>0</v>
      </c>
      <c r="V840" s="264">
        <f t="shared" si="89"/>
        <v>0</v>
      </c>
      <c r="W840" s="264">
        <f t="shared" si="90"/>
        <v>0</v>
      </c>
      <c r="X840" s="264">
        <f t="shared" si="91"/>
        <v>0</v>
      </c>
    </row>
    <row r="841" spans="1:24" ht="12.75" customHeight="1" x14ac:dyDescent="0.25">
      <c r="A841" s="5" t="s">
        <v>52</v>
      </c>
      <c r="B841" s="4" t="s">
        <v>134</v>
      </c>
      <c r="C841" s="6"/>
      <c r="D841" s="7"/>
      <c r="P841" s="264">
        <f t="shared" si="92"/>
        <v>0</v>
      </c>
      <c r="Q841" s="266">
        <f t="shared" si="86"/>
        <v>0</v>
      </c>
      <c r="T841" s="264">
        <f t="shared" si="87"/>
        <v>0</v>
      </c>
      <c r="U841" s="264">
        <f t="shared" si="88"/>
        <v>0</v>
      </c>
      <c r="V841" s="264">
        <f t="shared" si="89"/>
        <v>0</v>
      </c>
      <c r="W841" s="264">
        <f t="shared" si="90"/>
        <v>0</v>
      </c>
      <c r="X841" s="264">
        <f t="shared" si="91"/>
        <v>0</v>
      </c>
    </row>
    <row r="842" spans="1:24" ht="12.75" customHeight="1" x14ac:dyDescent="0.25">
      <c r="A842" s="2" t="s">
        <v>65</v>
      </c>
      <c r="B842" s="227" t="s">
        <v>541</v>
      </c>
      <c r="C842" s="3" t="s">
        <v>130</v>
      </c>
      <c r="D842" s="1">
        <v>217.9</v>
      </c>
      <c r="E842" s="143">
        <f>H842</f>
        <v>150</v>
      </c>
      <c r="F842" s="144">
        <f>E842*D842</f>
        <v>32685</v>
      </c>
      <c r="H842" s="146">
        <v>150</v>
      </c>
      <c r="J842" s="264">
        <v>35.014716030786325</v>
      </c>
      <c r="K842" s="264">
        <v>5.2883512023209232</v>
      </c>
      <c r="L842" s="264">
        <v>85.492448387096786</v>
      </c>
      <c r="M842" s="264">
        <v>5.6561000000000003</v>
      </c>
      <c r="N842" s="264">
        <v>31.548387096774192</v>
      </c>
      <c r="O842" s="264">
        <v>163</v>
      </c>
      <c r="P842" s="264">
        <f t="shared" si="92"/>
        <v>35517.700000000004</v>
      </c>
      <c r="Q842" s="266">
        <f t="shared" si="86"/>
        <v>-2832.7000000000044</v>
      </c>
      <c r="T842" s="264">
        <f t="shared" si="87"/>
        <v>7629.70662310834</v>
      </c>
      <c r="U842" s="264">
        <f t="shared" si="88"/>
        <v>1152.3317269857291</v>
      </c>
      <c r="V842" s="264">
        <f t="shared" si="89"/>
        <v>18628.804503548392</v>
      </c>
      <c r="W842" s="264">
        <f t="shared" si="90"/>
        <v>1232.4641900000001</v>
      </c>
      <c r="X842" s="264">
        <f t="shared" si="91"/>
        <v>6874.3935483870964</v>
      </c>
    </row>
    <row r="843" spans="1:24" ht="12.75" customHeight="1" x14ac:dyDescent="0.25">
      <c r="B843" s="227"/>
      <c r="P843" s="264">
        <f t="shared" si="92"/>
        <v>0</v>
      </c>
      <c r="Q843" s="266">
        <f t="shared" ref="Q843:Q906" si="93">F843-P843</f>
        <v>0</v>
      </c>
      <c r="T843" s="264">
        <f t="shared" ref="T843:T906" si="94">J843*$D843</f>
        <v>0</v>
      </c>
      <c r="U843" s="264">
        <f t="shared" ref="U843:U906" si="95">K843*$D843</f>
        <v>0</v>
      </c>
      <c r="V843" s="264">
        <f t="shared" ref="V843:V906" si="96">L843*$D843</f>
        <v>0</v>
      </c>
      <c r="W843" s="264">
        <f t="shared" ref="W843:W906" si="97">M843*$D843</f>
        <v>0</v>
      </c>
      <c r="X843" s="264">
        <f t="shared" ref="X843:X906" si="98">N843*$D843</f>
        <v>0</v>
      </c>
    </row>
    <row r="844" spans="1:24" ht="12.75" customHeight="1" x14ac:dyDescent="0.25">
      <c r="B844" s="227"/>
      <c r="P844" s="264">
        <f t="shared" si="92"/>
        <v>0</v>
      </c>
      <c r="Q844" s="266">
        <f t="shared" si="93"/>
        <v>0</v>
      </c>
      <c r="T844" s="264">
        <f t="shared" si="94"/>
        <v>0</v>
      </c>
      <c r="U844" s="264">
        <f t="shared" si="95"/>
        <v>0</v>
      </c>
      <c r="V844" s="264">
        <f t="shared" si="96"/>
        <v>0</v>
      </c>
      <c r="W844" s="264">
        <f t="shared" si="97"/>
        <v>0</v>
      </c>
      <c r="X844" s="264">
        <f t="shared" si="98"/>
        <v>0</v>
      </c>
    </row>
    <row r="845" spans="1:24" ht="12.75" customHeight="1" thickBot="1" x14ac:dyDescent="0.3">
      <c r="B845" s="227"/>
      <c r="P845" s="264">
        <f t="shared" ref="P845:P908" si="99">O845*D845</f>
        <v>0</v>
      </c>
      <c r="Q845" s="266">
        <f t="shared" si="93"/>
        <v>0</v>
      </c>
      <c r="T845" s="264">
        <f t="shared" si="94"/>
        <v>0</v>
      </c>
      <c r="U845" s="264">
        <f t="shared" si="95"/>
        <v>0</v>
      </c>
      <c r="V845" s="264">
        <f t="shared" si="96"/>
        <v>0</v>
      </c>
      <c r="W845" s="264">
        <f t="shared" si="97"/>
        <v>0</v>
      </c>
      <c r="X845" s="264">
        <f t="shared" si="98"/>
        <v>0</v>
      </c>
    </row>
    <row r="846" spans="1:24" ht="12.75" customHeight="1" thickBot="1" x14ac:dyDescent="0.3">
      <c r="A846" s="18" t="s">
        <v>52</v>
      </c>
      <c r="B846" s="19" t="s">
        <v>543</v>
      </c>
      <c r="C846" s="20"/>
      <c r="D846" s="21"/>
      <c r="E846" s="186"/>
      <c r="F846" s="187">
        <f>F842</f>
        <v>32685</v>
      </c>
      <c r="P846" s="264">
        <f t="shared" si="99"/>
        <v>0</v>
      </c>
      <c r="T846" s="264">
        <f t="shared" si="94"/>
        <v>0</v>
      </c>
      <c r="U846" s="264">
        <f t="shared" si="95"/>
        <v>0</v>
      </c>
      <c r="V846" s="264">
        <f t="shared" si="96"/>
        <v>0</v>
      </c>
      <c r="W846" s="264">
        <f t="shared" si="97"/>
        <v>0</v>
      </c>
      <c r="X846" s="264">
        <f t="shared" si="98"/>
        <v>0</v>
      </c>
    </row>
    <row r="847" spans="1:24" ht="12.75" customHeight="1" x14ac:dyDescent="0.25">
      <c r="A847" s="27"/>
      <c r="B847" s="28"/>
      <c r="C847" s="29"/>
      <c r="D847" s="30"/>
      <c r="E847" s="153"/>
      <c r="F847" s="154"/>
      <c r="P847" s="264">
        <f t="shared" si="99"/>
        <v>0</v>
      </c>
      <c r="Q847" s="266">
        <f t="shared" si="93"/>
        <v>0</v>
      </c>
      <c r="T847" s="264">
        <f t="shared" si="94"/>
        <v>0</v>
      </c>
      <c r="U847" s="264">
        <f t="shared" si="95"/>
        <v>0</v>
      </c>
      <c r="V847" s="264">
        <f t="shared" si="96"/>
        <v>0</v>
      </c>
      <c r="W847" s="264">
        <f t="shared" si="97"/>
        <v>0</v>
      </c>
      <c r="X847" s="264">
        <f t="shared" si="98"/>
        <v>0</v>
      </c>
    </row>
    <row r="848" spans="1:24" ht="14.5" thickBot="1" x14ac:dyDescent="0.3">
      <c r="A848" s="232" t="s">
        <v>552</v>
      </c>
      <c r="B848" s="232"/>
      <c r="C848" s="232"/>
      <c r="D848" s="232"/>
      <c r="E848" s="232"/>
      <c r="F848" s="232"/>
      <c r="P848" s="264">
        <f t="shared" si="99"/>
        <v>0</v>
      </c>
      <c r="Q848" s="266">
        <f t="shared" si="93"/>
        <v>0</v>
      </c>
      <c r="T848" s="264">
        <f t="shared" si="94"/>
        <v>0</v>
      </c>
      <c r="U848" s="264">
        <f t="shared" si="95"/>
        <v>0</v>
      </c>
      <c r="V848" s="264">
        <f t="shared" si="96"/>
        <v>0</v>
      </c>
      <c r="W848" s="264">
        <f t="shared" si="97"/>
        <v>0</v>
      </c>
      <c r="X848" s="264">
        <f t="shared" si="98"/>
        <v>0</v>
      </c>
    </row>
    <row r="849" spans="1:24" ht="14.5" thickBot="1" x14ac:dyDescent="0.3">
      <c r="A849" s="221" t="s">
        <v>309</v>
      </c>
      <c r="B849" s="222"/>
      <c r="C849" s="222"/>
      <c r="D849" s="222"/>
      <c r="E849" s="222"/>
      <c r="F849" s="223"/>
      <c r="P849" s="264">
        <f t="shared" si="99"/>
        <v>0</v>
      </c>
      <c r="Q849" s="266">
        <f t="shared" si="93"/>
        <v>0</v>
      </c>
      <c r="T849" s="264">
        <f t="shared" si="94"/>
        <v>0</v>
      </c>
      <c r="U849" s="264">
        <f t="shared" si="95"/>
        <v>0</v>
      </c>
      <c r="V849" s="264">
        <f t="shared" si="96"/>
        <v>0</v>
      </c>
      <c r="W849" s="264">
        <f t="shared" si="97"/>
        <v>0</v>
      </c>
      <c r="X849" s="264">
        <f t="shared" si="98"/>
        <v>0</v>
      </c>
    </row>
    <row r="850" spans="1:24" ht="14" x14ac:dyDescent="0.25">
      <c r="A850" s="50"/>
      <c r="B850" s="50"/>
      <c r="C850" s="50"/>
      <c r="D850" s="50"/>
      <c r="E850" s="50"/>
      <c r="F850" s="50"/>
      <c r="P850" s="264">
        <f t="shared" si="99"/>
        <v>0</v>
      </c>
      <c r="Q850" s="266">
        <f t="shared" si="93"/>
        <v>0</v>
      </c>
      <c r="T850" s="264">
        <f t="shared" si="94"/>
        <v>0</v>
      </c>
      <c r="U850" s="264">
        <f t="shared" si="95"/>
        <v>0</v>
      </c>
      <c r="V850" s="264">
        <f t="shared" si="96"/>
        <v>0</v>
      </c>
      <c r="W850" s="264">
        <f t="shared" si="97"/>
        <v>0</v>
      </c>
      <c r="X850" s="264">
        <f t="shared" si="98"/>
        <v>0</v>
      </c>
    </row>
    <row r="851" spans="1:24" ht="12.75" customHeight="1" x14ac:dyDescent="0.25">
      <c r="A851" s="2" t="s">
        <v>63</v>
      </c>
      <c r="B851" s="227" t="s">
        <v>544</v>
      </c>
      <c r="C851" s="3" t="s">
        <v>130</v>
      </c>
      <c r="D851" s="1">
        <v>4.62</v>
      </c>
      <c r="E851" s="143">
        <v>633</v>
      </c>
      <c r="F851" s="144">
        <f>E851*D851</f>
        <v>2924.46</v>
      </c>
      <c r="H851" s="146">
        <v>1233</v>
      </c>
      <c r="J851" s="264">
        <v>255.17994674927232</v>
      </c>
      <c r="K851" s="264">
        <v>38.540400470853058</v>
      </c>
      <c r="L851" s="264">
        <v>623.0511310645162</v>
      </c>
      <c r="M851" s="264">
        <v>41.220477000000002</v>
      </c>
      <c r="N851" s="264">
        <v>229.91806451612905</v>
      </c>
      <c r="O851" s="264">
        <v>1187.9100000000001</v>
      </c>
      <c r="P851" s="264">
        <f t="shared" si="99"/>
        <v>5488.1442000000006</v>
      </c>
      <c r="Q851" s="266">
        <f t="shared" si="93"/>
        <v>-2563.6842000000006</v>
      </c>
      <c r="T851" s="264">
        <f t="shared" si="94"/>
        <v>1178.931353981638</v>
      </c>
      <c r="U851" s="264">
        <f t="shared" si="95"/>
        <v>178.05665017534113</v>
      </c>
      <c r="V851" s="264">
        <f t="shared" si="96"/>
        <v>2878.4962255180649</v>
      </c>
      <c r="W851" s="264">
        <f t="shared" si="97"/>
        <v>190.43860374000002</v>
      </c>
      <c r="X851" s="264">
        <f t="shared" si="98"/>
        <v>1062.2214580645161</v>
      </c>
    </row>
    <row r="852" spans="1:24" ht="12.75" customHeight="1" x14ac:dyDescent="0.25">
      <c r="B852" s="227"/>
      <c r="P852" s="264">
        <f t="shared" si="99"/>
        <v>0</v>
      </c>
      <c r="Q852" s="266">
        <f t="shared" si="93"/>
        <v>0</v>
      </c>
      <c r="T852" s="264">
        <f t="shared" si="94"/>
        <v>0</v>
      </c>
      <c r="U852" s="264">
        <f t="shared" si="95"/>
        <v>0</v>
      </c>
      <c r="V852" s="264">
        <f t="shared" si="96"/>
        <v>0</v>
      </c>
      <c r="W852" s="264">
        <f t="shared" si="97"/>
        <v>0</v>
      </c>
      <c r="X852" s="264">
        <f t="shared" si="98"/>
        <v>0</v>
      </c>
    </row>
    <row r="853" spans="1:24" ht="12.75" customHeight="1" x14ac:dyDescent="0.25">
      <c r="B853" s="227"/>
      <c r="P853" s="264">
        <f t="shared" si="99"/>
        <v>0</v>
      </c>
      <c r="Q853" s="266">
        <f t="shared" si="93"/>
        <v>0</v>
      </c>
      <c r="T853" s="264">
        <f t="shared" si="94"/>
        <v>0</v>
      </c>
      <c r="U853" s="264">
        <f t="shared" si="95"/>
        <v>0</v>
      </c>
      <c r="V853" s="264">
        <f t="shared" si="96"/>
        <v>0</v>
      </c>
      <c r="W853" s="264">
        <f t="shared" si="97"/>
        <v>0</v>
      </c>
      <c r="X853" s="264">
        <f t="shared" si="98"/>
        <v>0</v>
      </c>
    </row>
    <row r="854" spans="1:24" ht="12.75" customHeight="1" x14ac:dyDescent="0.25">
      <c r="B854" s="227"/>
      <c r="P854" s="264">
        <f t="shared" si="99"/>
        <v>0</v>
      </c>
      <c r="Q854" s="266">
        <f t="shared" si="93"/>
        <v>0</v>
      </c>
      <c r="T854" s="264">
        <f t="shared" si="94"/>
        <v>0</v>
      </c>
      <c r="U854" s="264">
        <f t="shared" si="95"/>
        <v>0</v>
      </c>
      <c r="V854" s="264">
        <f t="shared" si="96"/>
        <v>0</v>
      </c>
      <c r="W854" s="264">
        <f t="shared" si="97"/>
        <v>0</v>
      </c>
      <c r="X854" s="264">
        <f t="shared" si="98"/>
        <v>0</v>
      </c>
    </row>
    <row r="855" spans="1:24" ht="12.75" customHeight="1" x14ac:dyDescent="0.25">
      <c r="B855" s="227"/>
      <c r="P855" s="264">
        <f t="shared" si="99"/>
        <v>0</v>
      </c>
      <c r="Q855" s="266">
        <f t="shared" si="93"/>
        <v>0</v>
      </c>
      <c r="T855" s="264">
        <f t="shared" si="94"/>
        <v>0</v>
      </c>
      <c r="U855" s="264">
        <f t="shared" si="95"/>
        <v>0</v>
      </c>
      <c r="V855" s="264">
        <f t="shared" si="96"/>
        <v>0</v>
      </c>
      <c r="W855" s="264">
        <f t="shared" si="97"/>
        <v>0</v>
      </c>
      <c r="X855" s="264">
        <f t="shared" si="98"/>
        <v>0</v>
      </c>
    </row>
    <row r="856" spans="1:24" ht="12.75" customHeight="1" x14ac:dyDescent="0.25">
      <c r="B856" s="227"/>
      <c r="P856" s="264">
        <f t="shared" si="99"/>
        <v>0</v>
      </c>
      <c r="Q856" s="266">
        <f t="shared" si="93"/>
        <v>0</v>
      </c>
      <c r="T856" s="264">
        <f t="shared" si="94"/>
        <v>0</v>
      </c>
      <c r="U856" s="264">
        <f t="shared" si="95"/>
        <v>0</v>
      </c>
      <c r="V856" s="264">
        <f t="shared" si="96"/>
        <v>0</v>
      </c>
      <c r="W856" s="264">
        <f t="shared" si="97"/>
        <v>0</v>
      </c>
      <c r="X856" s="264">
        <f t="shared" si="98"/>
        <v>0</v>
      </c>
    </row>
    <row r="857" spans="1:24" ht="12.75" customHeight="1" x14ac:dyDescent="0.25">
      <c r="A857" s="2" t="s">
        <v>84</v>
      </c>
      <c r="B857" s="227" t="s">
        <v>545</v>
      </c>
      <c r="C857" s="3" t="s">
        <v>130</v>
      </c>
      <c r="D857" s="1">
        <v>150.07</v>
      </c>
      <c r="E857" s="143">
        <v>633</v>
      </c>
      <c r="F857" s="144">
        <f>E857*D857</f>
        <v>94994.31</v>
      </c>
      <c r="H857" s="146">
        <v>1233</v>
      </c>
      <c r="J857" s="264">
        <v>255.17994674927232</v>
      </c>
      <c r="K857" s="264">
        <v>38.540400470853058</v>
      </c>
      <c r="L857" s="264">
        <v>623.0511310645162</v>
      </c>
      <c r="M857" s="264">
        <v>41.220477000000002</v>
      </c>
      <c r="N857" s="264">
        <v>229.91806451612905</v>
      </c>
      <c r="O857" s="264">
        <v>1187.9100000000001</v>
      </c>
      <c r="P857" s="264">
        <f t="shared" si="99"/>
        <v>178269.6537</v>
      </c>
      <c r="Q857" s="266">
        <f t="shared" si="93"/>
        <v>-83275.343699999998</v>
      </c>
      <c r="T857" s="264">
        <f t="shared" si="94"/>
        <v>38294.854608663292</v>
      </c>
      <c r="U857" s="264">
        <f t="shared" si="95"/>
        <v>5783.7578986609178</v>
      </c>
      <c r="V857" s="264">
        <f t="shared" si="96"/>
        <v>93501.283238851945</v>
      </c>
      <c r="W857" s="264">
        <f t="shared" si="97"/>
        <v>6185.9569833900005</v>
      </c>
      <c r="X857" s="264">
        <f t="shared" si="98"/>
        <v>34503.803941935483</v>
      </c>
    </row>
    <row r="858" spans="1:24" ht="12.75" customHeight="1" x14ac:dyDescent="0.25">
      <c r="B858" s="227"/>
      <c r="P858" s="264">
        <f t="shared" si="99"/>
        <v>0</v>
      </c>
      <c r="Q858" s="266">
        <f t="shared" si="93"/>
        <v>0</v>
      </c>
      <c r="T858" s="264">
        <f t="shared" si="94"/>
        <v>0</v>
      </c>
      <c r="U858" s="264">
        <f t="shared" si="95"/>
        <v>0</v>
      </c>
      <c r="V858" s="264">
        <f t="shared" si="96"/>
        <v>0</v>
      </c>
      <c r="W858" s="264">
        <f t="shared" si="97"/>
        <v>0</v>
      </c>
      <c r="X858" s="264">
        <f t="shared" si="98"/>
        <v>0</v>
      </c>
    </row>
    <row r="859" spans="1:24" ht="12.75" customHeight="1" x14ac:dyDescent="0.25">
      <c r="B859" s="227"/>
      <c r="P859" s="264">
        <f t="shared" si="99"/>
        <v>0</v>
      </c>
      <c r="Q859" s="266">
        <f t="shared" si="93"/>
        <v>0</v>
      </c>
      <c r="T859" s="264">
        <f t="shared" si="94"/>
        <v>0</v>
      </c>
      <c r="U859" s="264">
        <f t="shared" si="95"/>
        <v>0</v>
      </c>
      <c r="V859" s="264">
        <f t="shared" si="96"/>
        <v>0</v>
      </c>
      <c r="W859" s="264">
        <f t="shared" si="97"/>
        <v>0</v>
      </c>
      <c r="X859" s="264">
        <f t="shared" si="98"/>
        <v>0</v>
      </c>
    </row>
    <row r="860" spans="1:24" ht="12.75" customHeight="1" x14ac:dyDescent="0.25">
      <c r="B860" s="227"/>
      <c r="P860" s="264">
        <f t="shared" si="99"/>
        <v>0</v>
      </c>
      <c r="Q860" s="266">
        <f t="shared" si="93"/>
        <v>0</v>
      </c>
      <c r="T860" s="264">
        <f t="shared" si="94"/>
        <v>0</v>
      </c>
      <c r="U860" s="264">
        <f t="shared" si="95"/>
        <v>0</v>
      </c>
      <c r="V860" s="264">
        <f t="shared" si="96"/>
        <v>0</v>
      </c>
      <c r="W860" s="264">
        <f t="shared" si="97"/>
        <v>0</v>
      </c>
      <c r="X860" s="264">
        <f t="shared" si="98"/>
        <v>0</v>
      </c>
    </row>
    <row r="861" spans="1:24" ht="12.75" customHeight="1" x14ac:dyDescent="0.25">
      <c r="B861" s="227"/>
      <c r="P861" s="264">
        <f t="shared" si="99"/>
        <v>0</v>
      </c>
      <c r="Q861" s="266">
        <f t="shared" si="93"/>
        <v>0</v>
      </c>
      <c r="T861" s="264">
        <f t="shared" si="94"/>
        <v>0</v>
      </c>
      <c r="U861" s="264">
        <f t="shared" si="95"/>
        <v>0</v>
      </c>
      <c r="V861" s="264">
        <f t="shared" si="96"/>
        <v>0</v>
      </c>
      <c r="W861" s="264">
        <f t="shared" si="97"/>
        <v>0</v>
      </c>
      <c r="X861" s="264">
        <f t="shared" si="98"/>
        <v>0</v>
      </c>
    </row>
    <row r="862" spans="1:24" ht="12.75" customHeight="1" x14ac:dyDescent="0.25">
      <c r="A862" s="2" t="s">
        <v>157</v>
      </c>
      <c r="B862" s="227" t="s">
        <v>553</v>
      </c>
      <c r="C862" s="3" t="s">
        <v>130</v>
      </c>
      <c r="D862" s="1">
        <v>4.0599999999999996</v>
      </c>
      <c r="E862" s="143">
        <f>H862</f>
        <v>713</v>
      </c>
      <c r="F862" s="144">
        <f>E862*D862</f>
        <v>2894.7799999999997</v>
      </c>
      <c r="H862" s="146">
        <v>713</v>
      </c>
      <c r="J862" s="264">
        <v>496.03178577306329</v>
      </c>
      <c r="K862" s="264">
        <v>74.916794652167425</v>
      </c>
      <c r="L862" s="264">
        <v>1211.1185424516129</v>
      </c>
      <c r="M862" s="264">
        <v>80.126463999999999</v>
      </c>
      <c r="N862" s="264">
        <v>446.92645161290318</v>
      </c>
      <c r="O862" s="264">
        <v>2309.12</v>
      </c>
      <c r="P862" s="264">
        <f t="shared" si="99"/>
        <v>9375.0271999999986</v>
      </c>
      <c r="Q862" s="266">
        <f t="shared" si="93"/>
        <v>-6480.2471999999989</v>
      </c>
      <c r="T862" s="264">
        <f t="shared" si="94"/>
        <v>2013.8890502386369</v>
      </c>
      <c r="U862" s="264">
        <f t="shared" si="95"/>
        <v>304.16218628779973</v>
      </c>
      <c r="V862" s="264">
        <f t="shared" si="96"/>
        <v>4917.1412823535484</v>
      </c>
      <c r="W862" s="264">
        <f t="shared" si="97"/>
        <v>325.31344383999999</v>
      </c>
      <c r="X862" s="264">
        <f t="shared" si="98"/>
        <v>1814.5213935483866</v>
      </c>
    </row>
    <row r="863" spans="1:24" ht="12.75" customHeight="1" x14ac:dyDescent="0.25">
      <c r="B863" s="227"/>
      <c r="P863" s="264">
        <f t="shared" si="99"/>
        <v>0</v>
      </c>
      <c r="Q863" s="266">
        <f t="shared" si="93"/>
        <v>0</v>
      </c>
      <c r="T863" s="264">
        <f t="shared" si="94"/>
        <v>0</v>
      </c>
      <c r="U863" s="264">
        <f t="shared" si="95"/>
        <v>0</v>
      </c>
      <c r="V863" s="264">
        <f t="shared" si="96"/>
        <v>0</v>
      </c>
      <c r="W863" s="264">
        <f t="shared" si="97"/>
        <v>0</v>
      </c>
      <c r="X863" s="264">
        <f t="shared" si="98"/>
        <v>0</v>
      </c>
    </row>
    <row r="864" spans="1:24" ht="12.75" customHeight="1" x14ac:dyDescent="0.25">
      <c r="B864" s="227"/>
      <c r="P864" s="264">
        <f t="shared" si="99"/>
        <v>0</v>
      </c>
      <c r="Q864" s="266">
        <f t="shared" si="93"/>
        <v>0</v>
      </c>
      <c r="T864" s="264">
        <f t="shared" si="94"/>
        <v>0</v>
      </c>
      <c r="U864" s="264">
        <f t="shared" si="95"/>
        <v>0</v>
      </c>
      <c r="V864" s="264">
        <f t="shared" si="96"/>
        <v>0</v>
      </c>
      <c r="W864" s="264">
        <f t="shared" si="97"/>
        <v>0</v>
      </c>
      <c r="X864" s="264">
        <f t="shared" si="98"/>
        <v>0</v>
      </c>
    </row>
    <row r="865" spans="1:24" ht="12.75" customHeight="1" x14ac:dyDescent="0.25">
      <c r="B865" s="227"/>
      <c r="P865" s="264">
        <f t="shared" si="99"/>
        <v>0</v>
      </c>
      <c r="Q865" s="266">
        <f t="shared" si="93"/>
        <v>0</v>
      </c>
      <c r="T865" s="264">
        <f t="shared" si="94"/>
        <v>0</v>
      </c>
      <c r="U865" s="264">
        <f t="shared" si="95"/>
        <v>0</v>
      </c>
      <c r="V865" s="264">
        <f t="shared" si="96"/>
        <v>0</v>
      </c>
      <c r="W865" s="264">
        <f t="shared" si="97"/>
        <v>0</v>
      </c>
      <c r="X865" s="264">
        <f t="shared" si="98"/>
        <v>0</v>
      </c>
    </row>
    <row r="866" spans="1:24" ht="12.75" customHeight="1" x14ac:dyDescent="0.25">
      <c r="A866" s="2" t="s">
        <v>243</v>
      </c>
      <c r="B866" s="227" t="s">
        <v>546</v>
      </c>
      <c r="C866" s="3" t="s">
        <v>130</v>
      </c>
      <c r="D866" s="1">
        <v>13.25</v>
      </c>
      <c r="E866" s="143">
        <f>H866</f>
        <v>713</v>
      </c>
      <c r="F866" s="144">
        <f>E866*D866</f>
        <v>9447.25</v>
      </c>
      <c r="H866" s="146">
        <v>713</v>
      </c>
      <c r="J866" s="264">
        <v>333.99742809194595</v>
      </c>
      <c r="K866" s="264">
        <v>50.444381695660233</v>
      </c>
      <c r="L866" s="264">
        <v>815.49305890322591</v>
      </c>
      <c r="M866" s="264">
        <v>53.952254000000003</v>
      </c>
      <c r="N866" s="264">
        <v>300.93290322580646</v>
      </c>
      <c r="O866" s="264">
        <v>1554.82</v>
      </c>
      <c r="P866" s="264">
        <f t="shared" si="99"/>
        <v>20601.364999999998</v>
      </c>
      <c r="Q866" s="266">
        <f t="shared" si="93"/>
        <v>-11154.114999999998</v>
      </c>
      <c r="T866" s="264">
        <f t="shared" si="94"/>
        <v>4425.4659222182836</v>
      </c>
      <c r="U866" s="264">
        <f t="shared" si="95"/>
        <v>668.38805746749813</v>
      </c>
      <c r="V866" s="264">
        <f t="shared" si="96"/>
        <v>10805.283030467743</v>
      </c>
      <c r="W866" s="264">
        <f t="shared" si="97"/>
        <v>714.86736550000001</v>
      </c>
      <c r="X866" s="264">
        <f t="shared" si="98"/>
        <v>3987.3609677419354</v>
      </c>
    </row>
    <row r="867" spans="1:24" ht="12.75" customHeight="1" x14ac:dyDescent="0.25">
      <c r="B867" s="227"/>
      <c r="P867" s="264">
        <f t="shared" si="99"/>
        <v>0</v>
      </c>
      <c r="Q867" s="266">
        <f t="shared" si="93"/>
        <v>0</v>
      </c>
      <c r="T867" s="264">
        <f t="shared" si="94"/>
        <v>0</v>
      </c>
      <c r="U867" s="264">
        <f t="shared" si="95"/>
        <v>0</v>
      </c>
      <c r="V867" s="264">
        <f t="shared" si="96"/>
        <v>0</v>
      </c>
      <c r="W867" s="264">
        <f t="shared" si="97"/>
        <v>0</v>
      </c>
      <c r="X867" s="264">
        <f t="shared" si="98"/>
        <v>0</v>
      </c>
    </row>
    <row r="868" spans="1:24" ht="12.75" customHeight="1" x14ac:dyDescent="0.25">
      <c r="B868" s="227"/>
      <c r="P868" s="264">
        <f t="shared" si="99"/>
        <v>0</v>
      </c>
      <c r="Q868" s="266">
        <f t="shared" si="93"/>
        <v>0</v>
      </c>
      <c r="T868" s="264">
        <f t="shared" si="94"/>
        <v>0</v>
      </c>
      <c r="U868" s="264">
        <f t="shared" si="95"/>
        <v>0</v>
      </c>
      <c r="V868" s="264">
        <f t="shared" si="96"/>
        <v>0</v>
      </c>
      <c r="W868" s="264">
        <f t="shared" si="97"/>
        <v>0</v>
      </c>
      <c r="X868" s="264">
        <f t="shared" si="98"/>
        <v>0</v>
      </c>
    </row>
    <row r="869" spans="1:24" ht="12.75" customHeight="1" x14ac:dyDescent="0.25">
      <c r="B869" s="227"/>
      <c r="P869" s="264">
        <f t="shared" si="99"/>
        <v>0</v>
      </c>
      <c r="Q869" s="266">
        <f t="shared" si="93"/>
        <v>0</v>
      </c>
      <c r="T869" s="264">
        <f t="shared" si="94"/>
        <v>0</v>
      </c>
      <c r="U869" s="264">
        <f t="shared" si="95"/>
        <v>0</v>
      </c>
      <c r="V869" s="264">
        <f t="shared" si="96"/>
        <v>0</v>
      </c>
      <c r="W869" s="264">
        <f t="shared" si="97"/>
        <v>0</v>
      </c>
      <c r="X869" s="264">
        <f t="shared" si="98"/>
        <v>0</v>
      </c>
    </row>
    <row r="870" spans="1:24" ht="12.75" customHeight="1" x14ac:dyDescent="0.25">
      <c r="B870" s="227"/>
      <c r="P870" s="264">
        <f t="shared" si="99"/>
        <v>0</v>
      </c>
      <c r="Q870" s="266">
        <f t="shared" si="93"/>
        <v>0</v>
      </c>
      <c r="T870" s="264">
        <f t="shared" si="94"/>
        <v>0</v>
      </c>
      <c r="U870" s="264">
        <f t="shared" si="95"/>
        <v>0</v>
      </c>
      <c r="V870" s="264">
        <f t="shared" si="96"/>
        <v>0</v>
      </c>
      <c r="W870" s="264">
        <f t="shared" si="97"/>
        <v>0</v>
      </c>
      <c r="X870" s="264">
        <f t="shared" si="98"/>
        <v>0</v>
      </c>
    </row>
    <row r="871" spans="1:24" ht="12.75" customHeight="1" x14ac:dyDescent="0.25">
      <c r="A871" s="2" t="s">
        <v>85</v>
      </c>
      <c r="B871" s="227" t="s">
        <v>536</v>
      </c>
      <c r="C871" s="3" t="s">
        <v>130</v>
      </c>
      <c r="D871" s="1">
        <v>23.7</v>
      </c>
      <c r="E871" s="143">
        <f>H871</f>
        <v>284</v>
      </c>
      <c r="F871" s="144">
        <f>E871*D871</f>
        <v>6730.8</v>
      </c>
      <c r="H871" s="146">
        <v>284</v>
      </c>
      <c r="J871" s="264">
        <v>125.23668371747502</v>
      </c>
      <c r="K871" s="264">
        <v>18.914777613209193</v>
      </c>
      <c r="L871" s="264">
        <v>305.77973870967747</v>
      </c>
      <c r="M871" s="264">
        <v>20.2301</v>
      </c>
      <c r="N871" s="264">
        <v>112.83870967741935</v>
      </c>
      <c r="O871" s="264">
        <v>583</v>
      </c>
      <c r="P871" s="264">
        <f t="shared" si="99"/>
        <v>13817.1</v>
      </c>
      <c r="Q871" s="266">
        <f t="shared" si="93"/>
        <v>-7086.3</v>
      </c>
      <c r="T871" s="264">
        <f t="shared" si="94"/>
        <v>2968.1094041041579</v>
      </c>
      <c r="U871" s="264">
        <f t="shared" si="95"/>
        <v>448.28022943305785</v>
      </c>
      <c r="V871" s="264">
        <f t="shared" si="96"/>
        <v>7246.9798074193559</v>
      </c>
      <c r="W871" s="264">
        <f t="shared" si="97"/>
        <v>479.45337000000001</v>
      </c>
      <c r="X871" s="264">
        <f t="shared" si="98"/>
        <v>2674.2774193548385</v>
      </c>
    </row>
    <row r="872" spans="1:24" ht="12.75" customHeight="1" x14ac:dyDescent="0.25">
      <c r="B872" s="227"/>
      <c r="P872" s="264">
        <f t="shared" si="99"/>
        <v>0</v>
      </c>
      <c r="Q872" s="266">
        <f t="shared" si="93"/>
        <v>0</v>
      </c>
      <c r="T872" s="264">
        <f t="shared" si="94"/>
        <v>0</v>
      </c>
      <c r="U872" s="264">
        <f t="shared" si="95"/>
        <v>0</v>
      </c>
      <c r="V872" s="264">
        <f t="shared" si="96"/>
        <v>0</v>
      </c>
      <c r="W872" s="264">
        <f t="shared" si="97"/>
        <v>0</v>
      </c>
      <c r="X872" s="264">
        <f t="shared" si="98"/>
        <v>0</v>
      </c>
    </row>
    <row r="873" spans="1:24" ht="12.75" customHeight="1" x14ac:dyDescent="0.25">
      <c r="B873" s="227"/>
      <c r="P873" s="264">
        <f t="shared" si="99"/>
        <v>0</v>
      </c>
      <c r="Q873" s="266">
        <f t="shared" si="93"/>
        <v>0</v>
      </c>
      <c r="T873" s="264">
        <f t="shared" si="94"/>
        <v>0</v>
      </c>
      <c r="U873" s="264">
        <f t="shared" si="95"/>
        <v>0</v>
      </c>
      <c r="V873" s="264">
        <f t="shared" si="96"/>
        <v>0</v>
      </c>
      <c r="W873" s="264">
        <f t="shared" si="97"/>
        <v>0</v>
      </c>
      <c r="X873" s="264">
        <f t="shared" si="98"/>
        <v>0</v>
      </c>
    </row>
    <row r="874" spans="1:24" ht="12.75" customHeight="1" x14ac:dyDescent="0.25">
      <c r="B874" s="227"/>
      <c r="P874" s="264">
        <f t="shared" si="99"/>
        <v>0</v>
      </c>
      <c r="Q874" s="266">
        <f t="shared" si="93"/>
        <v>0</v>
      </c>
      <c r="T874" s="264">
        <f t="shared" si="94"/>
        <v>0</v>
      </c>
      <c r="U874" s="264">
        <f t="shared" si="95"/>
        <v>0</v>
      </c>
      <c r="V874" s="264">
        <f t="shared" si="96"/>
        <v>0</v>
      </c>
      <c r="W874" s="264">
        <f t="shared" si="97"/>
        <v>0</v>
      </c>
      <c r="X874" s="264">
        <f t="shared" si="98"/>
        <v>0</v>
      </c>
    </row>
    <row r="875" spans="1:24" ht="12.75" customHeight="1" thickBot="1" x14ac:dyDescent="0.3">
      <c r="B875" s="227"/>
      <c r="P875" s="264">
        <f t="shared" si="99"/>
        <v>0</v>
      </c>
      <c r="Q875" s="266">
        <f t="shared" si="93"/>
        <v>0</v>
      </c>
      <c r="T875" s="264">
        <f t="shared" si="94"/>
        <v>0</v>
      </c>
      <c r="U875" s="264">
        <f t="shared" si="95"/>
        <v>0</v>
      </c>
      <c r="V875" s="264">
        <f t="shared" si="96"/>
        <v>0</v>
      </c>
      <c r="W875" s="264">
        <f t="shared" si="97"/>
        <v>0</v>
      </c>
      <c r="X875" s="264">
        <f t="shared" si="98"/>
        <v>0</v>
      </c>
    </row>
    <row r="876" spans="1:24" ht="12.75" customHeight="1" thickBot="1" x14ac:dyDescent="0.3">
      <c r="A876" s="18" t="s">
        <v>121</v>
      </c>
      <c r="B876" s="19" t="s">
        <v>525</v>
      </c>
      <c r="C876" s="20"/>
      <c r="D876" s="21"/>
      <c r="E876" s="186"/>
      <c r="F876" s="187">
        <f>F871+F866+F862+F857+F851</f>
        <v>116991.6</v>
      </c>
      <c r="P876" s="264">
        <f t="shared" si="99"/>
        <v>0</v>
      </c>
      <c r="T876" s="264">
        <f t="shared" si="94"/>
        <v>0</v>
      </c>
      <c r="U876" s="264">
        <f t="shared" si="95"/>
        <v>0</v>
      </c>
      <c r="V876" s="264">
        <f t="shared" si="96"/>
        <v>0</v>
      </c>
      <c r="W876" s="264">
        <f t="shared" si="97"/>
        <v>0</v>
      </c>
      <c r="X876" s="264">
        <f t="shared" si="98"/>
        <v>0</v>
      </c>
    </row>
    <row r="877" spans="1:24" ht="12.75" customHeight="1" thickBot="1" x14ac:dyDescent="0.3">
      <c r="A877" s="27"/>
      <c r="B877" s="28"/>
      <c r="C877" s="29"/>
      <c r="D877" s="30"/>
      <c r="E877" s="153"/>
      <c r="F877" s="154"/>
      <c r="P877" s="264">
        <f t="shared" si="99"/>
        <v>0</v>
      </c>
      <c r="Q877" s="266">
        <f t="shared" si="93"/>
        <v>0</v>
      </c>
      <c r="T877" s="264">
        <f t="shared" si="94"/>
        <v>0</v>
      </c>
      <c r="U877" s="264">
        <f t="shared" si="95"/>
        <v>0</v>
      </c>
      <c r="V877" s="264">
        <f t="shared" si="96"/>
        <v>0</v>
      </c>
      <c r="W877" s="264">
        <f t="shared" si="97"/>
        <v>0</v>
      </c>
      <c r="X877" s="264">
        <f t="shared" si="98"/>
        <v>0</v>
      </c>
    </row>
    <row r="878" spans="1:24" ht="14.5" thickBot="1" x14ac:dyDescent="0.3">
      <c r="A878" s="221" t="s">
        <v>310</v>
      </c>
      <c r="B878" s="222"/>
      <c r="C878" s="222"/>
      <c r="D878" s="222"/>
      <c r="E878" s="222"/>
      <c r="F878" s="223"/>
      <c r="P878" s="264">
        <f t="shared" si="99"/>
        <v>0</v>
      </c>
      <c r="Q878" s="266">
        <f t="shared" si="93"/>
        <v>0</v>
      </c>
      <c r="T878" s="264">
        <f t="shared" si="94"/>
        <v>0</v>
      </c>
      <c r="U878" s="264">
        <f t="shared" si="95"/>
        <v>0</v>
      </c>
      <c r="V878" s="264">
        <f t="shared" si="96"/>
        <v>0</v>
      </c>
      <c r="W878" s="264">
        <f t="shared" si="97"/>
        <v>0</v>
      </c>
      <c r="X878" s="264">
        <f t="shared" si="98"/>
        <v>0</v>
      </c>
    </row>
    <row r="879" spans="1:24" ht="12.75" customHeight="1" x14ac:dyDescent="0.25">
      <c r="A879" s="5"/>
      <c r="B879" s="4"/>
      <c r="C879" s="6"/>
      <c r="D879" s="7"/>
      <c r="P879" s="264">
        <f t="shared" si="99"/>
        <v>0</v>
      </c>
      <c r="Q879" s="266">
        <f t="shared" si="93"/>
        <v>0</v>
      </c>
      <c r="T879" s="264">
        <f t="shared" si="94"/>
        <v>0</v>
      </c>
      <c r="U879" s="264">
        <f t="shared" si="95"/>
        <v>0</v>
      </c>
      <c r="V879" s="264">
        <f t="shared" si="96"/>
        <v>0</v>
      </c>
      <c r="W879" s="264">
        <f t="shared" si="97"/>
        <v>0</v>
      </c>
      <c r="X879" s="264">
        <f t="shared" si="98"/>
        <v>0</v>
      </c>
    </row>
    <row r="880" spans="1:24" ht="12.75" customHeight="1" x14ac:dyDescent="0.25">
      <c r="A880" s="2" t="s">
        <v>65</v>
      </c>
      <c r="B880" s="227" t="s">
        <v>541</v>
      </c>
      <c r="C880" s="3" t="s">
        <v>130</v>
      </c>
      <c r="D880" s="1">
        <v>332</v>
      </c>
      <c r="E880" s="143">
        <f>H880</f>
        <v>90</v>
      </c>
      <c r="F880" s="144">
        <f>E880*D880</f>
        <v>29880</v>
      </c>
      <c r="H880" s="146">
        <v>90</v>
      </c>
      <c r="J880" s="264">
        <v>35.014716030786325</v>
      </c>
      <c r="K880" s="264">
        <v>5.2883512023209232</v>
      </c>
      <c r="L880" s="264">
        <v>85.492448387096786</v>
      </c>
      <c r="M880" s="264">
        <v>5.6561000000000003</v>
      </c>
      <c r="N880" s="264">
        <v>31.548387096774192</v>
      </c>
      <c r="O880" s="264">
        <v>163</v>
      </c>
      <c r="P880" s="264">
        <f t="shared" si="99"/>
        <v>54116</v>
      </c>
      <c r="Q880" s="266">
        <f t="shared" si="93"/>
        <v>-24236</v>
      </c>
      <c r="T880" s="264">
        <f t="shared" si="94"/>
        <v>11624.885722221059</v>
      </c>
      <c r="U880" s="264">
        <f t="shared" si="95"/>
        <v>1755.7325991705466</v>
      </c>
      <c r="V880" s="264">
        <f t="shared" si="96"/>
        <v>28383.492864516134</v>
      </c>
      <c r="W880" s="264">
        <f t="shared" si="97"/>
        <v>1877.8252000000002</v>
      </c>
      <c r="X880" s="264">
        <f t="shared" si="98"/>
        <v>10474.064516129032</v>
      </c>
    </row>
    <row r="881" spans="1:24" ht="12.75" customHeight="1" x14ac:dyDescent="0.25">
      <c r="B881" s="227"/>
      <c r="P881" s="264">
        <f t="shared" si="99"/>
        <v>0</v>
      </c>
      <c r="Q881" s="266">
        <f t="shared" si="93"/>
        <v>0</v>
      </c>
      <c r="T881" s="264">
        <f t="shared" si="94"/>
        <v>0</v>
      </c>
      <c r="U881" s="264">
        <f t="shared" si="95"/>
        <v>0</v>
      </c>
      <c r="V881" s="264">
        <f t="shared" si="96"/>
        <v>0</v>
      </c>
      <c r="W881" s="264">
        <f t="shared" si="97"/>
        <v>0</v>
      </c>
      <c r="X881" s="264">
        <f t="shared" si="98"/>
        <v>0</v>
      </c>
    </row>
    <row r="882" spans="1:24" ht="12.75" customHeight="1" x14ac:dyDescent="0.25">
      <c r="B882" s="227"/>
      <c r="P882" s="264">
        <f t="shared" si="99"/>
        <v>0</v>
      </c>
      <c r="Q882" s="266">
        <f t="shared" si="93"/>
        <v>0</v>
      </c>
      <c r="T882" s="264">
        <f t="shared" si="94"/>
        <v>0</v>
      </c>
      <c r="U882" s="264">
        <f t="shared" si="95"/>
        <v>0</v>
      </c>
      <c r="V882" s="264">
        <f t="shared" si="96"/>
        <v>0</v>
      </c>
      <c r="W882" s="264">
        <f t="shared" si="97"/>
        <v>0</v>
      </c>
      <c r="X882" s="264">
        <f t="shared" si="98"/>
        <v>0</v>
      </c>
    </row>
    <row r="883" spans="1:24" ht="12.75" customHeight="1" x14ac:dyDescent="0.25">
      <c r="B883" s="227"/>
      <c r="P883" s="264">
        <f t="shared" si="99"/>
        <v>0</v>
      </c>
      <c r="Q883" s="266">
        <f t="shared" si="93"/>
        <v>0</v>
      </c>
      <c r="T883" s="264">
        <f t="shared" si="94"/>
        <v>0</v>
      </c>
      <c r="U883" s="264">
        <f t="shared" si="95"/>
        <v>0</v>
      </c>
      <c r="V883" s="264">
        <f t="shared" si="96"/>
        <v>0</v>
      </c>
      <c r="W883" s="264">
        <f t="shared" si="97"/>
        <v>0</v>
      </c>
      <c r="X883" s="264">
        <f t="shared" si="98"/>
        <v>0</v>
      </c>
    </row>
    <row r="884" spans="1:24" ht="12.75" customHeight="1" x14ac:dyDescent="0.25">
      <c r="A884" s="2" t="s">
        <v>130</v>
      </c>
      <c r="B884" s="227" t="s">
        <v>548</v>
      </c>
      <c r="C884" s="3" t="s">
        <v>130</v>
      </c>
      <c r="D884" s="1">
        <v>211</v>
      </c>
      <c r="E884" s="143">
        <f>H884</f>
        <v>90</v>
      </c>
      <c r="F884" s="144">
        <f>E884*D884</f>
        <v>18990</v>
      </c>
      <c r="H884" s="146">
        <v>90</v>
      </c>
      <c r="J884" s="264">
        <v>51.985038524234916</v>
      </c>
      <c r="K884" s="264">
        <v>7.8514171224641931</v>
      </c>
      <c r="L884" s="264">
        <v>126.92743870967743</v>
      </c>
      <c r="M884" s="264">
        <v>8.3974000000000011</v>
      </c>
      <c r="N884" s="264">
        <v>46.838709677419352</v>
      </c>
      <c r="O884" s="264">
        <v>242</v>
      </c>
      <c r="P884" s="264">
        <f t="shared" si="99"/>
        <v>51062</v>
      </c>
      <c r="Q884" s="266">
        <f t="shared" si="93"/>
        <v>-32072</v>
      </c>
      <c r="T884" s="264">
        <f t="shared" si="94"/>
        <v>10968.843128613567</v>
      </c>
      <c r="U884" s="264">
        <f t="shared" si="95"/>
        <v>1656.6490128399448</v>
      </c>
      <c r="V884" s="264">
        <f t="shared" si="96"/>
        <v>26781.689567741938</v>
      </c>
      <c r="W884" s="264">
        <f t="shared" si="97"/>
        <v>1771.8514000000002</v>
      </c>
      <c r="X884" s="264">
        <f t="shared" si="98"/>
        <v>9882.967741935483</v>
      </c>
    </row>
    <row r="885" spans="1:24" ht="12.75" customHeight="1" x14ac:dyDescent="0.25">
      <c r="B885" s="227"/>
      <c r="P885" s="264">
        <f t="shared" si="99"/>
        <v>0</v>
      </c>
      <c r="Q885" s="266">
        <f t="shared" si="93"/>
        <v>0</v>
      </c>
      <c r="T885" s="264">
        <f t="shared" si="94"/>
        <v>0</v>
      </c>
      <c r="U885" s="264">
        <f t="shared" si="95"/>
        <v>0</v>
      </c>
      <c r="V885" s="264">
        <f t="shared" si="96"/>
        <v>0</v>
      </c>
      <c r="W885" s="264">
        <f t="shared" si="97"/>
        <v>0</v>
      </c>
      <c r="X885" s="264">
        <f t="shared" si="98"/>
        <v>0</v>
      </c>
    </row>
    <row r="886" spans="1:24" ht="12.75" customHeight="1" x14ac:dyDescent="0.25">
      <c r="B886" s="227"/>
      <c r="P886" s="264">
        <f t="shared" si="99"/>
        <v>0</v>
      </c>
      <c r="Q886" s="266">
        <f t="shared" si="93"/>
        <v>0</v>
      </c>
      <c r="T886" s="264">
        <f t="shared" si="94"/>
        <v>0</v>
      </c>
      <c r="U886" s="264">
        <f t="shared" si="95"/>
        <v>0</v>
      </c>
      <c r="V886" s="264">
        <f t="shared" si="96"/>
        <v>0</v>
      </c>
      <c r="W886" s="264">
        <f t="shared" si="97"/>
        <v>0</v>
      </c>
      <c r="X886" s="264">
        <f t="shared" si="98"/>
        <v>0</v>
      </c>
    </row>
    <row r="887" spans="1:24" ht="12.75" customHeight="1" x14ac:dyDescent="0.25">
      <c r="B887" s="227"/>
      <c r="P887" s="264">
        <f t="shared" si="99"/>
        <v>0</v>
      </c>
      <c r="Q887" s="266">
        <f t="shared" si="93"/>
        <v>0</v>
      </c>
      <c r="T887" s="264">
        <f t="shared" si="94"/>
        <v>0</v>
      </c>
      <c r="U887" s="264">
        <f t="shared" si="95"/>
        <v>0</v>
      </c>
      <c r="V887" s="264">
        <f t="shared" si="96"/>
        <v>0</v>
      </c>
      <c r="W887" s="264">
        <f t="shared" si="97"/>
        <v>0</v>
      </c>
      <c r="X887" s="264">
        <f t="shared" si="98"/>
        <v>0</v>
      </c>
    </row>
    <row r="888" spans="1:24" ht="12.75" customHeight="1" x14ac:dyDescent="0.25">
      <c r="A888" s="2" t="s">
        <v>64</v>
      </c>
      <c r="B888" s="227" t="s">
        <v>554</v>
      </c>
      <c r="C888" s="3" t="s">
        <v>130</v>
      </c>
      <c r="D888" s="1">
        <v>10</v>
      </c>
      <c r="E888" s="143">
        <f>H888</f>
        <v>900</v>
      </c>
      <c r="F888" s="144">
        <f>E888*D888</f>
        <v>9000</v>
      </c>
      <c r="H888" s="146">
        <v>900</v>
      </c>
      <c r="J888" s="264">
        <v>285.59549057012526</v>
      </c>
      <c r="K888" s="264">
        <v>43.134128364942747</v>
      </c>
      <c r="L888" s="264">
        <v>697.31417258064528</v>
      </c>
      <c r="M888" s="264">
        <v>46.133650000000003</v>
      </c>
      <c r="N888" s="264">
        <v>257.32258064516128</v>
      </c>
      <c r="O888" s="264">
        <v>1329.5</v>
      </c>
      <c r="P888" s="264">
        <f t="shared" si="99"/>
        <v>13295</v>
      </c>
      <c r="Q888" s="266">
        <f t="shared" si="93"/>
        <v>-4295</v>
      </c>
      <c r="T888" s="264">
        <f t="shared" si="94"/>
        <v>2855.9549057012528</v>
      </c>
      <c r="U888" s="264">
        <f t="shared" si="95"/>
        <v>431.34128364942745</v>
      </c>
      <c r="V888" s="264">
        <f t="shared" si="96"/>
        <v>6973.141725806453</v>
      </c>
      <c r="W888" s="264">
        <f t="shared" si="97"/>
        <v>461.3365</v>
      </c>
      <c r="X888" s="264">
        <f t="shared" si="98"/>
        <v>2573.2258064516127</v>
      </c>
    </row>
    <row r="889" spans="1:24" ht="12.75" customHeight="1" x14ac:dyDescent="0.25">
      <c r="B889" s="227"/>
      <c r="P889" s="264">
        <f t="shared" si="99"/>
        <v>0</v>
      </c>
      <c r="Q889" s="266">
        <f t="shared" si="93"/>
        <v>0</v>
      </c>
      <c r="T889" s="264">
        <f t="shared" si="94"/>
        <v>0</v>
      </c>
      <c r="U889" s="264">
        <f t="shared" si="95"/>
        <v>0</v>
      </c>
      <c r="V889" s="264">
        <f t="shared" si="96"/>
        <v>0</v>
      </c>
      <c r="W889" s="264">
        <f t="shared" si="97"/>
        <v>0</v>
      </c>
      <c r="X889" s="264">
        <f t="shared" si="98"/>
        <v>0</v>
      </c>
    </row>
    <row r="890" spans="1:24" ht="12.75" customHeight="1" x14ac:dyDescent="0.25">
      <c r="B890" s="227"/>
      <c r="P890" s="264">
        <f t="shared" si="99"/>
        <v>0</v>
      </c>
      <c r="Q890" s="266">
        <f t="shared" si="93"/>
        <v>0</v>
      </c>
      <c r="T890" s="264">
        <f t="shared" si="94"/>
        <v>0</v>
      </c>
      <c r="U890" s="264">
        <f t="shared" si="95"/>
        <v>0</v>
      </c>
      <c r="V890" s="264">
        <f t="shared" si="96"/>
        <v>0</v>
      </c>
      <c r="W890" s="264">
        <f t="shared" si="97"/>
        <v>0</v>
      </c>
      <c r="X890" s="264">
        <f t="shared" si="98"/>
        <v>0</v>
      </c>
    </row>
    <row r="891" spans="1:24" ht="12.75" customHeight="1" x14ac:dyDescent="0.25">
      <c r="B891" s="227"/>
      <c r="P891" s="264">
        <f t="shared" si="99"/>
        <v>0</v>
      </c>
      <c r="Q891" s="266">
        <f t="shared" si="93"/>
        <v>0</v>
      </c>
      <c r="T891" s="264">
        <f t="shared" si="94"/>
        <v>0</v>
      </c>
      <c r="U891" s="264">
        <f t="shared" si="95"/>
        <v>0</v>
      </c>
      <c r="V891" s="264">
        <f t="shared" si="96"/>
        <v>0</v>
      </c>
      <c r="W891" s="264">
        <f t="shared" si="97"/>
        <v>0</v>
      </c>
      <c r="X891" s="264">
        <f t="shared" si="98"/>
        <v>0</v>
      </c>
    </row>
    <row r="892" spans="1:24" ht="12.75" customHeight="1" x14ac:dyDescent="0.25">
      <c r="A892" s="2" t="s">
        <v>86</v>
      </c>
      <c r="B892" s="227" t="s">
        <v>550</v>
      </c>
      <c r="C892" s="3" t="s">
        <v>130</v>
      </c>
      <c r="D892" s="1">
        <v>37</v>
      </c>
      <c r="E892" s="143">
        <f>H892</f>
        <v>713</v>
      </c>
      <c r="F892" s="144">
        <f>E892*D892</f>
        <v>26381</v>
      </c>
      <c r="H892" s="146">
        <v>713</v>
      </c>
      <c r="J892" s="264">
        <v>333.99742809194595</v>
      </c>
      <c r="K892" s="264">
        <v>50.444381695660233</v>
      </c>
      <c r="L892" s="264">
        <v>815.49305890322591</v>
      </c>
      <c r="M892" s="264">
        <v>53.952254000000003</v>
      </c>
      <c r="N892" s="264">
        <v>300.93290322580646</v>
      </c>
      <c r="O892" s="264">
        <v>1554.82</v>
      </c>
      <c r="P892" s="264">
        <f t="shared" si="99"/>
        <v>57528.34</v>
      </c>
      <c r="Q892" s="266">
        <f t="shared" si="93"/>
        <v>-31147.339999999997</v>
      </c>
      <c r="T892" s="264">
        <f t="shared" si="94"/>
        <v>12357.904839401999</v>
      </c>
      <c r="U892" s="264">
        <f t="shared" si="95"/>
        <v>1866.4421227394287</v>
      </c>
      <c r="V892" s="264">
        <f t="shared" si="96"/>
        <v>30173.243179419358</v>
      </c>
      <c r="W892" s="264">
        <f t="shared" si="97"/>
        <v>1996.2333980000001</v>
      </c>
      <c r="X892" s="264">
        <f t="shared" si="98"/>
        <v>11134.517419354839</v>
      </c>
    </row>
    <row r="893" spans="1:24" ht="12.75" customHeight="1" x14ac:dyDescent="0.25">
      <c r="B893" s="227"/>
      <c r="P893" s="264">
        <f t="shared" si="99"/>
        <v>0</v>
      </c>
      <c r="Q893" s="266">
        <f t="shared" si="93"/>
        <v>0</v>
      </c>
      <c r="T893" s="264">
        <f t="shared" si="94"/>
        <v>0</v>
      </c>
      <c r="U893" s="264">
        <f t="shared" si="95"/>
        <v>0</v>
      </c>
      <c r="V893" s="264">
        <f t="shared" si="96"/>
        <v>0</v>
      </c>
      <c r="W893" s="264">
        <f t="shared" si="97"/>
        <v>0</v>
      </c>
      <c r="X893" s="264">
        <f t="shared" si="98"/>
        <v>0</v>
      </c>
    </row>
    <row r="894" spans="1:24" ht="12.75" customHeight="1" x14ac:dyDescent="0.25">
      <c r="B894" s="227"/>
      <c r="P894" s="264">
        <f t="shared" si="99"/>
        <v>0</v>
      </c>
      <c r="Q894" s="266">
        <f t="shared" si="93"/>
        <v>0</v>
      </c>
      <c r="T894" s="264">
        <f t="shared" si="94"/>
        <v>0</v>
      </c>
      <c r="U894" s="264">
        <f t="shared" si="95"/>
        <v>0</v>
      </c>
      <c r="V894" s="264">
        <f t="shared" si="96"/>
        <v>0</v>
      </c>
      <c r="W894" s="264">
        <f t="shared" si="97"/>
        <v>0</v>
      </c>
      <c r="X894" s="264">
        <f t="shared" si="98"/>
        <v>0</v>
      </c>
    </row>
    <row r="895" spans="1:24" ht="12.75" customHeight="1" x14ac:dyDescent="0.25">
      <c r="A895" s="2" t="s">
        <v>231</v>
      </c>
      <c r="B895" s="227" t="s">
        <v>547</v>
      </c>
      <c r="C895" s="3" t="s">
        <v>221</v>
      </c>
      <c r="D895" s="1">
        <v>90</v>
      </c>
      <c r="E895" s="143">
        <f>H895</f>
        <v>180</v>
      </c>
      <c r="F895" s="144">
        <f>E895*D895</f>
        <v>16200</v>
      </c>
      <c r="H895" s="146">
        <v>180</v>
      </c>
      <c r="J895" s="264">
        <v>57.613170794214064</v>
      </c>
      <c r="K895" s="264">
        <v>8.7014465795243652</v>
      </c>
      <c r="L895" s="264">
        <v>140.66916967741938</v>
      </c>
      <c r="M895" s="264">
        <v>9.30654</v>
      </c>
      <c r="N895" s="264">
        <v>51.909677419354836</v>
      </c>
      <c r="O895" s="264">
        <v>268.2</v>
      </c>
      <c r="P895" s="264">
        <f t="shared" si="99"/>
        <v>24138</v>
      </c>
      <c r="Q895" s="266">
        <f t="shared" si="93"/>
        <v>-7938</v>
      </c>
      <c r="T895" s="264">
        <f t="shared" si="94"/>
        <v>5185.185371479266</v>
      </c>
      <c r="U895" s="264">
        <f t="shared" si="95"/>
        <v>783.13019215719282</v>
      </c>
      <c r="V895" s="264">
        <f t="shared" si="96"/>
        <v>12660.225270967743</v>
      </c>
      <c r="W895" s="264">
        <f t="shared" si="97"/>
        <v>837.58860000000004</v>
      </c>
      <c r="X895" s="264">
        <f t="shared" si="98"/>
        <v>4671.8709677419356</v>
      </c>
    </row>
    <row r="896" spans="1:24" ht="12.75" customHeight="1" x14ac:dyDescent="0.25">
      <c r="B896" s="227"/>
      <c r="P896" s="264">
        <f t="shared" si="99"/>
        <v>0</v>
      </c>
      <c r="Q896" s="266">
        <f t="shared" si="93"/>
        <v>0</v>
      </c>
      <c r="T896" s="264">
        <f t="shared" si="94"/>
        <v>0</v>
      </c>
      <c r="U896" s="264">
        <f t="shared" si="95"/>
        <v>0</v>
      </c>
      <c r="V896" s="264">
        <f t="shared" si="96"/>
        <v>0</v>
      </c>
      <c r="W896" s="264">
        <f t="shared" si="97"/>
        <v>0</v>
      </c>
      <c r="X896" s="264">
        <f t="shared" si="98"/>
        <v>0</v>
      </c>
    </row>
    <row r="897" spans="1:24" ht="12.75" customHeight="1" x14ac:dyDescent="0.25">
      <c r="B897" s="227"/>
      <c r="P897" s="264">
        <f t="shared" si="99"/>
        <v>0</v>
      </c>
      <c r="Q897" s="266">
        <f t="shared" si="93"/>
        <v>0</v>
      </c>
      <c r="T897" s="264">
        <f t="shared" si="94"/>
        <v>0</v>
      </c>
      <c r="U897" s="264">
        <f t="shared" si="95"/>
        <v>0</v>
      </c>
      <c r="V897" s="264">
        <f t="shared" si="96"/>
        <v>0</v>
      </c>
      <c r="W897" s="264">
        <f t="shared" si="97"/>
        <v>0</v>
      </c>
      <c r="X897" s="264">
        <f t="shared" si="98"/>
        <v>0</v>
      </c>
    </row>
    <row r="898" spans="1:24" ht="12.75" customHeight="1" thickBot="1" x14ac:dyDescent="0.3">
      <c r="B898" s="227"/>
      <c r="P898" s="264">
        <f t="shared" si="99"/>
        <v>0</v>
      </c>
      <c r="Q898" s="266">
        <f t="shared" si="93"/>
        <v>0</v>
      </c>
      <c r="T898" s="264">
        <f t="shared" si="94"/>
        <v>0</v>
      </c>
      <c r="U898" s="264">
        <f t="shared" si="95"/>
        <v>0</v>
      </c>
      <c r="V898" s="264">
        <f t="shared" si="96"/>
        <v>0</v>
      </c>
      <c r="W898" s="264">
        <f t="shared" si="97"/>
        <v>0</v>
      </c>
      <c r="X898" s="264">
        <f t="shared" si="98"/>
        <v>0</v>
      </c>
    </row>
    <row r="899" spans="1:24" ht="12.75" customHeight="1" thickBot="1" x14ac:dyDescent="0.3">
      <c r="A899" s="18" t="s">
        <v>190</v>
      </c>
      <c r="B899" s="19" t="s">
        <v>542</v>
      </c>
      <c r="C899" s="20"/>
      <c r="D899" s="21"/>
      <c r="E899" s="186"/>
      <c r="F899" s="187">
        <f>F895+F892+F888+F884+F880</f>
        <v>100451</v>
      </c>
      <c r="P899" s="264">
        <f t="shared" si="99"/>
        <v>0</v>
      </c>
      <c r="T899" s="264">
        <f t="shared" si="94"/>
        <v>0</v>
      </c>
      <c r="U899" s="264">
        <f t="shared" si="95"/>
        <v>0</v>
      </c>
      <c r="V899" s="264">
        <f t="shared" si="96"/>
        <v>0</v>
      </c>
      <c r="W899" s="264">
        <f t="shared" si="97"/>
        <v>0</v>
      </c>
      <c r="X899" s="264">
        <f t="shared" si="98"/>
        <v>0</v>
      </c>
    </row>
    <row r="900" spans="1:24" ht="12.75" customHeight="1" thickBot="1" x14ac:dyDescent="0.3">
      <c r="A900" s="5"/>
      <c r="B900" s="4"/>
      <c r="C900" s="6"/>
      <c r="D900" s="7"/>
      <c r="P900" s="264">
        <f t="shared" si="99"/>
        <v>0</v>
      </c>
      <c r="Q900" s="266">
        <f t="shared" si="93"/>
        <v>0</v>
      </c>
      <c r="T900" s="264">
        <f t="shared" si="94"/>
        <v>0</v>
      </c>
      <c r="U900" s="264">
        <f t="shared" si="95"/>
        <v>0</v>
      </c>
      <c r="V900" s="264">
        <f t="shared" si="96"/>
        <v>0</v>
      </c>
      <c r="W900" s="264">
        <f t="shared" si="97"/>
        <v>0</v>
      </c>
      <c r="X900" s="264">
        <f t="shared" si="98"/>
        <v>0</v>
      </c>
    </row>
    <row r="901" spans="1:24" ht="14.5" thickBot="1" x14ac:dyDescent="0.3">
      <c r="A901" s="221" t="s">
        <v>311</v>
      </c>
      <c r="B901" s="222"/>
      <c r="C901" s="222"/>
      <c r="D901" s="222"/>
      <c r="E901" s="222"/>
      <c r="F901" s="223"/>
      <c r="P901" s="264">
        <f t="shared" si="99"/>
        <v>0</v>
      </c>
      <c r="Q901" s="266">
        <f t="shared" si="93"/>
        <v>0</v>
      </c>
      <c r="T901" s="264">
        <f t="shared" si="94"/>
        <v>0</v>
      </c>
      <c r="U901" s="264">
        <f t="shared" si="95"/>
        <v>0</v>
      </c>
      <c r="V901" s="264">
        <f t="shared" si="96"/>
        <v>0</v>
      </c>
      <c r="W901" s="264">
        <f t="shared" si="97"/>
        <v>0</v>
      </c>
      <c r="X901" s="264">
        <f t="shared" si="98"/>
        <v>0</v>
      </c>
    </row>
    <row r="902" spans="1:24" ht="12.75" customHeight="1" x14ac:dyDescent="0.25">
      <c r="A902" s="5"/>
      <c r="B902" s="4"/>
      <c r="C902" s="6"/>
      <c r="D902" s="7"/>
      <c r="P902" s="264">
        <f t="shared" si="99"/>
        <v>0</v>
      </c>
      <c r="Q902" s="266">
        <f t="shared" si="93"/>
        <v>0</v>
      </c>
      <c r="T902" s="264">
        <f t="shared" si="94"/>
        <v>0</v>
      </c>
      <c r="U902" s="264">
        <f t="shared" si="95"/>
        <v>0</v>
      </c>
      <c r="V902" s="264">
        <f t="shared" si="96"/>
        <v>0</v>
      </c>
      <c r="W902" s="264">
        <f t="shared" si="97"/>
        <v>0</v>
      </c>
      <c r="X902" s="264">
        <f t="shared" si="98"/>
        <v>0</v>
      </c>
    </row>
    <row r="903" spans="1:24" ht="12.75" customHeight="1" x14ac:dyDescent="0.25">
      <c r="A903" s="2" t="s">
        <v>65</v>
      </c>
      <c r="B903" s="227" t="s">
        <v>541</v>
      </c>
      <c r="C903" s="3" t="s">
        <v>130</v>
      </c>
      <c r="D903" s="1">
        <v>197</v>
      </c>
      <c r="E903" s="143">
        <f>H903</f>
        <v>90</v>
      </c>
      <c r="F903" s="144">
        <f>E903*D903</f>
        <v>17730</v>
      </c>
      <c r="H903" s="146">
        <v>90</v>
      </c>
      <c r="J903" s="264">
        <v>35.014716030786325</v>
      </c>
      <c r="K903" s="264">
        <v>5.2883512023209232</v>
      </c>
      <c r="L903" s="264">
        <v>85.492448387096786</v>
      </c>
      <c r="M903" s="264">
        <v>5.6561000000000003</v>
      </c>
      <c r="N903" s="264">
        <v>31.548387096774192</v>
      </c>
      <c r="O903" s="264">
        <v>163</v>
      </c>
      <c r="P903" s="264">
        <f t="shared" si="99"/>
        <v>32111</v>
      </c>
      <c r="Q903" s="266">
        <f t="shared" si="93"/>
        <v>-14381</v>
      </c>
      <c r="T903" s="264">
        <f t="shared" si="94"/>
        <v>6897.8990580649061</v>
      </c>
      <c r="U903" s="264">
        <f t="shared" si="95"/>
        <v>1041.8051868572218</v>
      </c>
      <c r="V903" s="264">
        <f t="shared" si="96"/>
        <v>16842.012332258066</v>
      </c>
      <c r="W903" s="264">
        <f t="shared" si="97"/>
        <v>1114.2517</v>
      </c>
      <c r="X903" s="264">
        <f t="shared" si="98"/>
        <v>6215.0322580645161</v>
      </c>
    </row>
    <row r="904" spans="1:24" ht="12.75" customHeight="1" x14ac:dyDescent="0.25">
      <c r="B904" s="227"/>
      <c r="P904" s="264">
        <f t="shared" si="99"/>
        <v>0</v>
      </c>
      <c r="Q904" s="266">
        <f t="shared" si="93"/>
        <v>0</v>
      </c>
      <c r="T904" s="264">
        <f t="shared" si="94"/>
        <v>0</v>
      </c>
      <c r="U904" s="264">
        <f t="shared" si="95"/>
        <v>0</v>
      </c>
      <c r="V904" s="264">
        <f t="shared" si="96"/>
        <v>0</v>
      </c>
      <c r="W904" s="264">
        <f t="shared" si="97"/>
        <v>0</v>
      </c>
      <c r="X904" s="264">
        <f t="shared" si="98"/>
        <v>0</v>
      </c>
    </row>
    <row r="905" spans="1:24" ht="12.75" customHeight="1" x14ac:dyDescent="0.25">
      <c r="B905" s="227"/>
      <c r="P905" s="264">
        <f t="shared" si="99"/>
        <v>0</v>
      </c>
      <c r="Q905" s="266">
        <f t="shared" si="93"/>
        <v>0</v>
      </c>
      <c r="T905" s="264">
        <f t="shared" si="94"/>
        <v>0</v>
      </c>
      <c r="U905" s="264">
        <f t="shared" si="95"/>
        <v>0</v>
      </c>
      <c r="V905" s="264">
        <f t="shared" si="96"/>
        <v>0</v>
      </c>
      <c r="W905" s="264">
        <f t="shared" si="97"/>
        <v>0</v>
      </c>
      <c r="X905" s="264">
        <f t="shared" si="98"/>
        <v>0</v>
      </c>
    </row>
    <row r="906" spans="1:24" ht="12.75" customHeight="1" thickBot="1" x14ac:dyDescent="0.3">
      <c r="B906" s="227"/>
      <c r="P906" s="264">
        <f t="shared" si="99"/>
        <v>0</v>
      </c>
      <c r="Q906" s="266">
        <f t="shared" si="93"/>
        <v>0</v>
      </c>
      <c r="T906" s="264">
        <f t="shared" si="94"/>
        <v>0</v>
      </c>
      <c r="U906" s="264">
        <f t="shared" si="95"/>
        <v>0</v>
      </c>
      <c r="V906" s="264">
        <f t="shared" si="96"/>
        <v>0</v>
      </c>
      <c r="W906" s="264">
        <f t="shared" si="97"/>
        <v>0</v>
      </c>
      <c r="X906" s="264">
        <f t="shared" si="98"/>
        <v>0</v>
      </c>
    </row>
    <row r="907" spans="1:24" ht="13.5" thickBot="1" x14ac:dyDescent="0.3">
      <c r="A907" s="18" t="s">
        <v>257</v>
      </c>
      <c r="B907" s="19" t="s">
        <v>543</v>
      </c>
      <c r="C907" s="20"/>
      <c r="D907" s="21"/>
      <c r="E907" s="186"/>
      <c r="F907" s="187">
        <f>F903</f>
        <v>17730</v>
      </c>
      <c r="P907" s="264">
        <f t="shared" si="99"/>
        <v>0</v>
      </c>
      <c r="T907" s="264">
        <f t="shared" ref="T907:T970" si="100">J907*$D907</f>
        <v>0</v>
      </c>
      <c r="U907" s="264">
        <f t="shared" ref="U907:U970" si="101">K907*$D907</f>
        <v>0</v>
      </c>
      <c r="V907" s="264">
        <f t="shared" ref="V907:V970" si="102">L907*$D907</f>
        <v>0</v>
      </c>
      <c r="W907" s="264">
        <f t="shared" ref="W907:W970" si="103">M907*$D907</f>
        <v>0</v>
      </c>
      <c r="X907" s="264">
        <f t="shared" ref="X907:X970" si="104">N907*$D907</f>
        <v>0</v>
      </c>
    </row>
    <row r="908" spans="1:24" ht="13" x14ac:dyDescent="0.25">
      <c r="A908" s="27"/>
      <c r="B908" s="28"/>
      <c r="C908" s="29"/>
      <c r="D908" s="30"/>
      <c r="E908" s="153"/>
      <c r="F908" s="154"/>
      <c r="P908" s="264">
        <f t="shared" si="99"/>
        <v>0</v>
      </c>
      <c r="Q908" s="266">
        <f t="shared" ref="Q907:Q970" si="105">F908-P908</f>
        <v>0</v>
      </c>
      <c r="T908" s="264">
        <f t="shared" si="100"/>
        <v>0</v>
      </c>
      <c r="U908" s="264">
        <f t="shared" si="101"/>
        <v>0</v>
      </c>
      <c r="V908" s="264">
        <f t="shared" si="102"/>
        <v>0</v>
      </c>
      <c r="W908" s="264">
        <f t="shared" si="103"/>
        <v>0</v>
      </c>
      <c r="X908" s="264">
        <f t="shared" si="104"/>
        <v>0</v>
      </c>
    </row>
    <row r="909" spans="1:24" ht="14.5" thickBot="1" x14ac:dyDescent="0.3">
      <c r="A909" s="233" t="s">
        <v>555</v>
      </c>
      <c r="B909" s="233"/>
      <c r="C909" s="233"/>
      <c r="D909" s="233"/>
      <c r="E909" s="233"/>
      <c r="F909" s="233"/>
      <c r="P909" s="264">
        <f t="shared" ref="P909:P972" si="106">O909*D909</f>
        <v>0</v>
      </c>
      <c r="Q909" s="266">
        <f t="shared" si="105"/>
        <v>0</v>
      </c>
      <c r="T909" s="264">
        <f t="shared" si="100"/>
        <v>0</v>
      </c>
      <c r="U909" s="264">
        <f t="shared" si="101"/>
        <v>0</v>
      </c>
      <c r="V909" s="264">
        <f t="shared" si="102"/>
        <v>0</v>
      </c>
      <c r="W909" s="264">
        <f t="shared" si="103"/>
        <v>0</v>
      </c>
      <c r="X909" s="264">
        <f t="shared" si="104"/>
        <v>0</v>
      </c>
    </row>
    <row r="910" spans="1:24" ht="14.5" thickBot="1" x14ac:dyDescent="0.3">
      <c r="A910" s="221" t="s">
        <v>312</v>
      </c>
      <c r="B910" s="222"/>
      <c r="C910" s="222"/>
      <c r="D910" s="222"/>
      <c r="E910" s="222"/>
      <c r="F910" s="223"/>
      <c r="P910" s="264">
        <f t="shared" si="106"/>
        <v>0</v>
      </c>
      <c r="Q910" s="266">
        <f t="shared" si="105"/>
        <v>0</v>
      </c>
      <c r="T910" s="264">
        <f t="shared" si="100"/>
        <v>0</v>
      </c>
      <c r="U910" s="264">
        <f t="shared" si="101"/>
        <v>0</v>
      </c>
      <c r="V910" s="264">
        <f t="shared" si="102"/>
        <v>0</v>
      </c>
      <c r="W910" s="264">
        <f t="shared" si="103"/>
        <v>0</v>
      </c>
      <c r="X910" s="264">
        <f t="shared" si="104"/>
        <v>0</v>
      </c>
    </row>
    <row r="911" spans="1:24" ht="12.75" customHeight="1" x14ac:dyDescent="0.25">
      <c r="A911" s="5"/>
      <c r="B911" s="4"/>
      <c r="C911" s="6"/>
      <c r="D911" s="7"/>
      <c r="P911" s="264">
        <f t="shared" si="106"/>
        <v>0</v>
      </c>
      <c r="Q911" s="266">
        <f t="shared" si="105"/>
        <v>0</v>
      </c>
      <c r="T911" s="264">
        <f t="shared" si="100"/>
        <v>0</v>
      </c>
      <c r="U911" s="264">
        <f t="shared" si="101"/>
        <v>0</v>
      </c>
      <c r="V911" s="264">
        <f t="shared" si="102"/>
        <v>0</v>
      </c>
      <c r="W911" s="264">
        <f t="shared" si="103"/>
        <v>0</v>
      </c>
      <c r="X911" s="264">
        <f t="shared" si="104"/>
        <v>0</v>
      </c>
    </row>
    <row r="912" spans="1:24" ht="12.75" customHeight="1" x14ac:dyDescent="0.25">
      <c r="A912" s="2" t="s">
        <v>63</v>
      </c>
      <c r="B912" s="227" t="s">
        <v>544</v>
      </c>
      <c r="C912" s="3" t="s">
        <v>130</v>
      </c>
      <c r="D912" s="1">
        <v>20.149999999999999</v>
      </c>
      <c r="E912" s="143">
        <v>633</v>
      </c>
      <c r="F912" s="144">
        <f>E912*D912</f>
        <v>12754.949999999999</v>
      </c>
      <c r="H912" s="146">
        <v>1233</v>
      </c>
      <c r="J912" s="264">
        <v>255.17994674927232</v>
      </c>
      <c r="K912" s="264">
        <v>38.540400470853058</v>
      </c>
      <c r="L912" s="264">
        <v>623.0511310645162</v>
      </c>
      <c r="M912" s="264">
        <v>41.220477000000002</v>
      </c>
      <c r="N912" s="264">
        <v>229.91806451612905</v>
      </c>
      <c r="O912" s="264">
        <v>1187.9100000000001</v>
      </c>
      <c r="P912" s="264">
        <f t="shared" si="106"/>
        <v>23936.386500000001</v>
      </c>
      <c r="Q912" s="266">
        <f t="shared" si="105"/>
        <v>-11181.436500000002</v>
      </c>
      <c r="T912" s="264">
        <f t="shared" si="100"/>
        <v>5141.8759269978373</v>
      </c>
      <c r="U912" s="264">
        <f t="shared" si="101"/>
        <v>776.58906948768902</v>
      </c>
      <c r="V912" s="264">
        <f t="shared" si="102"/>
        <v>12554.480290950001</v>
      </c>
      <c r="W912" s="264">
        <f t="shared" si="103"/>
        <v>830.59261155000002</v>
      </c>
      <c r="X912" s="264">
        <f t="shared" si="104"/>
        <v>4632.8490000000002</v>
      </c>
    </row>
    <row r="913" spans="1:24" ht="12.75" customHeight="1" x14ac:dyDescent="0.25">
      <c r="B913" s="227"/>
      <c r="P913" s="264">
        <f t="shared" si="106"/>
        <v>0</v>
      </c>
      <c r="Q913" s="266">
        <f t="shared" si="105"/>
        <v>0</v>
      </c>
      <c r="T913" s="264">
        <f t="shared" si="100"/>
        <v>0</v>
      </c>
      <c r="U913" s="264">
        <f t="shared" si="101"/>
        <v>0</v>
      </c>
      <c r="V913" s="264">
        <f t="shared" si="102"/>
        <v>0</v>
      </c>
      <c r="W913" s="264">
        <f t="shared" si="103"/>
        <v>0</v>
      </c>
      <c r="X913" s="264">
        <f t="shared" si="104"/>
        <v>0</v>
      </c>
    </row>
    <row r="914" spans="1:24" ht="12.75" customHeight="1" x14ac:dyDescent="0.25">
      <c r="B914" s="227"/>
      <c r="P914" s="264">
        <f t="shared" si="106"/>
        <v>0</v>
      </c>
      <c r="Q914" s="266">
        <f t="shared" si="105"/>
        <v>0</v>
      </c>
      <c r="T914" s="264">
        <f t="shared" si="100"/>
        <v>0</v>
      </c>
      <c r="U914" s="264">
        <f t="shared" si="101"/>
        <v>0</v>
      </c>
      <c r="V914" s="264">
        <f t="shared" si="102"/>
        <v>0</v>
      </c>
      <c r="W914" s="264">
        <f t="shared" si="103"/>
        <v>0</v>
      </c>
      <c r="X914" s="264">
        <f t="shared" si="104"/>
        <v>0</v>
      </c>
    </row>
    <row r="915" spans="1:24" ht="12.75" customHeight="1" x14ac:dyDescent="0.25">
      <c r="B915" s="227"/>
      <c r="P915" s="264">
        <f t="shared" si="106"/>
        <v>0</v>
      </c>
      <c r="Q915" s="266">
        <f t="shared" si="105"/>
        <v>0</v>
      </c>
      <c r="T915" s="264">
        <f t="shared" si="100"/>
        <v>0</v>
      </c>
      <c r="U915" s="264">
        <f t="shared" si="101"/>
        <v>0</v>
      </c>
      <c r="V915" s="264">
        <f t="shared" si="102"/>
        <v>0</v>
      </c>
      <c r="W915" s="264">
        <f t="shared" si="103"/>
        <v>0</v>
      </c>
      <c r="X915" s="264">
        <f t="shared" si="104"/>
        <v>0</v>
      </c>
    </row>
    <row r="916" spans="1:24" ht="12.75" customHeight="1" x14ac:dyDescent="0.25">
      <c r="B916" s="227"/>
      <c r="P916" s="264">
        <f t="shared" si="106"/>
        <v>0</v>
      </c>
      <c r="Q916" s="266">
        <f t="shared" si="105"/>
        <v>0</v>
      </c>
      <c r="T916" s="264">
        <f t="shared" si="100"/>
        <v>0</v>
      </c>
      <c r="U916" s="264">
        <f t="shared" si="101"/>
        <v>0</v>
      </c>
      <c r="V916" s="264">
        <f t="shared" si="102"/>
        <v>0</v>
      </c>
      <c r="W916" s="264">
        <f t="shared" si="103"/>
        <v>0</v>
      </c>
      <c r="X916" s="264">
        <f t="shared" si="104"/>
        <v>0</v>
      </c>
    </row>
    <row r="917" spans="1:24" ht="12.75" customHeight="1" x14ac:dyDescent="0.25">
      <c r="B917" s="227"/>
      <c r="P917" s="264">
        <f t="shared" si="106"/>
        <v>0</v>
      </c>
      <c r="Q917" s="266">
        <f t="shared" si="105"/>
        <v>0</v>
      </c>
      <c r="T917" s="264">
        <f t="shared" si="100"/>
        <v>0</v>
      </c>
      <c r="U917" s="264">
        <f t="shared" si="101"/>
        <v>0</v>
      </c>
      <c r="V917" s="264">
        <f t="shared" si="102"/>
        <v>0</v>
      </c>
      <c r="W917" s="264">
        <f t="shared" si="103"/>
        <v>0</v>
      </c>
      <c r="X917" s="264">
        <f t="shared" si="104"/>
        <v>0</v>
      </c>
    </row>
    <row r="918" spans="1:24" ht="12.75" customHeight="1" x14ac:dyDescent="0.25">
      <c r="A918" s="2" t="s">
        <v>230</v>
      </c>
      <c r="B918" s="227" t="s">
        <v>556</v>
      </c>
      <c r="C918" s="3" t="s">
        <v>130</v>
      </c>
      <c r="D918" s="1">
        <v>107</v>
      </c>
      <c r="E918" s="143">
        <v>633</v>
      </c>
      <c r="F918" s="144">
        <f>E918*D918</f>
        <v>67731</v>
      </c>
      <c r="H918" s="146">
        <v>1233</v>
      </c>
      <c r="J918" s="264">
        <v>346.30413411282785</v>
      </c>
      <c r="K918" s="264">
        <v>52.303091145850203</v>
      </c>
      <c r="L918" s="264">
        <v>845.54129429032264</v>
      </c>
      <c r="M918" s="264">
        <v>55.940216999999997</v>
      </c>
      <c r="N918" s="264">
        <v>312.02129032258063</v>
      </c>
      <c r="O918" s="264">
        <v>1612.11</v>
      </c>
      <c r="P918" s="264">
        <f t="shared" si="106"/>
        <v>172495.77</v>
      </c>
      <c r="Q918" s="266">
        <f t="shared" si="105"/>
        <v>-104764.76999999999</v>
      </c>
      <c r="T918" s="264">
        <f t="shared" si="100"/>
        <v>37054.542350072581</v>
      </c>
      <c r="U918" s="264">
        <f t="shared" si="101"/>
        <v>5596.430752605972</v>
      </c>
      <c r="V918" s="264">
        <f t="shared" si="102"/>
        <v>90472.918489064527</v>
      </c>
      <c r="W918" s="264">
        <f t="shared" si="103"/>
        <v>5985.6032189999996</v>
      </c>
      <c r="X918" s="264">
        <f t="shared" si="104"/>
        <v>33386.278064516126</v>
      </c>
    </row>
    <row r="919" spans="1:24" ht="12.75" customHeight="1" x14ac:dyDescent="0.25">
      <c r="B919" s="227"/>
      <c r="P919" s="264">
        <f t="shared" si="106"/>
        <v>0</v>
      </c>
      <c r="Q919" s="266">
        <f t="shared" si="105"/>
        <v>0</v>
      </c>
      <c r="T919" s="264">
        <f t="shared" si="100"/>
        <v>0</v>
      </c>
      <c r="U919" s="264">
        <f t="shared" si="101"/>
        <v>0</v>
      </c>
      <c r="V919" s="264">
        <f t="shared" si="102"/>
        <v>0</v>
      </c>
      <c r="W919" s="264">
        <f t="shared" si="103"/>
        <v>0</v>
      </c>
      <c r="X919" s="264">
        <f t="shared" si="104"/>
        <v>0</v>
      </c>
    </row>
    <row r="920" spans="1:24" ht="12.75" customHeight="1" x14ac:dyDescent="0.25">
      <c r="B920" s="227"/>
      <c r="P920" s="264">
        <f t="shared" si="106"/>
        <v>0</v>
      </c>
      <c r="Q920" s="266">
        <f t="shared" si="105"/>
        <v>0</v>
      </c>
      <c r="T920" s="264">
        <f t="shared" si="100"/>
        <v>0</v>
      </c>
      <c r="U920" s="264">
        <f t="shared" si="101"/>
        <v>0</v>
      </c>
      <c r="V920" s="264">
        <f t="shared" si="102"/>
        <v>0</v>
      </c>
      <c r="W920" s="264">
        <f t="shared" si="103"/>
        <v>0</v>
      </c>
      <c r="X920" s="264">
        <f t="shared" si="104"/>
        <v>0</v>
      </c>
    </row>
    <row r="921" spans="1:24" ht="12.75" customHeight="1" x14ac:dyDescent="0.25">
      <c r="B921" s="227"/>
      <c r="P921" s="264">
        <f t="shared" si="106"/>
        <v>0</v>
      </c>
      <c r="Q921" s="266">
        <f t="shared" si="105"/>
        <v>0</v>
      </c>
      <c r="T921" s="264">
        <f t="shared" si="100"/>
        <v>0</v>
      </c>
      <c r="U921" s="264">
        <f t="shared" si="101"/>
        <v>0</v>
      </c>
      <c r="V921" s="264">
        <f t="shared" si="102"/>
        <v>0</v>
      </c>
      <c r="W921" s="264">
        <f t="shared" si="103"/>
        <v>0</v>
      </c>
      <c r="X921" s="264">
        <f t="shared" si="104"/>
        <v>0</v>
      </c>
    </row>
    <row r="922" spans="1:24" ht="12.75" customHeight="1" x14ac:dyDescent="0.25">
      <c r="B922" s="227"/>
      <c r="P922" s="264">
        <f t="shared" si="106"/>
        <v>0</v>
      </c>
      <c r="Q922" s="266">
        <f t="shared" si="105"/>
        <v>0</v>
      </c>
      <c r="T922" s="264">
        <f t="shared" si="100"/>
        <v>0</v>
      </c>
      <c r="U922" s="264">
        <f t="shared" si="101"/>
        <v>0</v>
      </c>
      <c r="V922" s="264">
        <f t="shared" si="102"/>
        <v>0</v>
      </c>
      <c r="W922" s="264">
        <f t="shared" si="103"/>
        <v>0</v>
      </c>
      <c r="X922" s="264">
        <f t="shared" si="104"/>
        <v>0</v>
      </c>
    </row>
    <row r="923" spans="1:24" ht="12.75" customHeight="1" x14ac:dyDescent="0.25">
      <c r="B923" s="227"/>
      <c r="P923" s="264">
        <f t="shared" si="106"/>
        <v>0</v>
      </c>
      <c r="Q923" s="266">
        <f t="shared" si="105"/>
        <v>0</v>
      </c>
      <c r="T923" s="264">
        <f t="shared" si="100"/>
        <v>0</v>
      </c>
      <c r="U923" s="264">
        <f t="shared" si="101"/>
        <v>0</v>
      </c>
      <c r="V923" s="264">
        <f t="shared" si="102"/>
        <v>0</v>
      </c>
      <c r="W923" s="264">
        <f t="shared" si="103"/>
        <v>0</v>
      </c>
      <c r="X923" s="264">
        <f t="shared" si="104"/>
        <v>0</v>
      </c>
    </row>
    <row r="924" spans="1:24" ht="12.75" customHeight="1" x14ac:dyDescent="0.25">
      <c r="A924" s="2" t="s">
        <v>85</v>
      </c>
      <c r="B924" s="227" t="s">
        <v>536</v>
      </c>
      <c r="C924" s="3" t="s">
        <v>130</v>
      </c>
      <c r="D924" s="1">
        <v>24</v>
      </c>
      <c r="E924" s="143">
        <f>H924</f>
        <v>284</v>
      </c>
      <c r="F924" s="144">
        <f>E924*D924</f>
        <v>6816</v>
      </c>
      <c r="H924" s="146">
        <v>284</v>
      </c>
      <c r="J924" s="264">
        <v>125.23668371747502</v>
      </c>
      <c r="K924" s="264">
        <v>18.914777613209193</v>
      </c>
      <c r="L924" s="264">
        <v>305.77973870967747</v>
      </c>
      <c r="M924" s="264">
        <v>20.2301</v>
      </c>
      <c r="N924" s="264">
        <v>112.83870967741935</v>
      </c>
      <c r="O924" s="264">
        <v>583</v>
      </c>
      <c r="P924" s="264">
        <f t="shared" si="106"/>
        <v>13992</v>
      </c>
      <c r="Q924" s="266">
        <f t="shared" si="105"/>
        <v>-7176</v>
      </c>
      <c r="T924" s="264">
        <f t="shared" si="100"/>
        <v>3005.6804092194006</v>
      </c>
      <c r="U924" s="264">
        <f t="shared" si="101"/>
        <v>453.9546627170206</v>
      </c>
      <c r="V924" s="264">
        <f t="shared" si="102"/>
        <v>7338.7137290322589</v>
      </c>
      <c r="W924" s="264">
        <f t="shared" si="103"/>
        <v>485.5224</v>
      </c>
      <c r="X924" s="264">
        <f t="shared" si="104"/>
        <v>2708.1290322580644</v>
      </c>
    </row>
    <row r="925" spans="1:24" ht="12.75" customHeight="1" x14ac:dyDescent="0.25">
      <c r="B925" s="227"/>
      <c r="P925" s="264">
        <f t="shared" si="106"/>
        <v>0</v>
      </c>
      <c r="Q925" s="266">
        <f t="shared" si="105"/>
        <v>0</v>
      </c>
      <c r="T925" s="264">
        <f t="shared" si="100"/>
        <v>0</v>
      </c>
      <c r="U925" s="264">
        <f t="shared" si="101"/>
        <v>0</v>
      </c>
      <c r="V925" s="264">
        <f t="shared" si="102"/>
        <v>0</v>
      </c>
      <c r="W925" s="264">
        <f t="shared" si="103"/>
        <v>0</v>
      </c>
      <c r="X925" s="264">
        <f t="shared" si="104"/>
        <v>0</v>
      </c>
    </row>
    <row r="926" spans="1:24" ht="12.75" customHeight="1" x14ac:dyDescent="0.25">
      <c r="B926" s="227"/>
      <c r="P926" s="264">
        <f t="shared" si="106"/>
        <v>0</v>
      </c>
      <c r="Q926" s="266">
        <f t="shared" si="105"/>
        <v>0</v>
      </c>
      <c r="T926" s="264">
        <f t="shared" si="100"/>
        <v>0</v>
      </c>
      <c r="U926" s="264">
        <f t="shared" si="101"/>
        <v>0</v>
      </c>
      <c r="V926" s="264">
        <f t="shared" si="102"/>
        <v>0</v>
      </c>
      <c r="W926" s="264">
        <f t="shared" si="103"/>
        <v>0</v>
      </c>
      <c r="X926" s="264">
        <f t="shared" si="104"/>
        <v>0</v>
      </c>
    </row>
    <row r="927" spans="1:24" ht="12.75" customHeight="1" x14ac:dyDescent="0.25">
      <c r="B927" s="227"/>
      <c r="P927" s="264">
        <f t="shared" si="106"/>
        <v>0</v>
      </c>
      <c r="Q927" s="266">
        <f t="shared" si="105"/>
        <v>0</v>
      </c>
      <c r="T927" s="264">
        <f t="shared" si="100"/>
        <v>0</v>
      </c>
      <c r="U927" s="264">
        <f t="shared" si="101"/>
        <v>0</v>
      </c>
      <c r="V927" s="264">
        <f t="shared" si="102"/>
        <v>0</v>
      </c>
      <c r="W927" s="264">
        <f t="shared" si="103"/>
        <v>0</v>
      </c>
      <c r="X927" s="264">
        <f t="shared" si="104"/>
        <v>0</v>
      </c>
    </row>
    <row r="928" spans="1:24" ht="12.75" customHeight="1" x14ac:dyDescent="0.25">
      <c r="B928" s="227"/>
      <c r="P928" s="264">
        <f t="shared" si="106"/>
        <v>0</v>
      </c>
      <c r="Q928" s="266">
        <f t="shared" si="105"/>
        <v>0</v>
      </c>
      <c r="T928" s="264">
        <f t="shared" si="100"/>
        <v>0</v>
      </c>
      <c r="U928" s="264">
        <f t="shared" si="101"/>
        <v>0</v>
      </c>
      <c r="V928" s="264">
        <f t="shared" si="102"/>
        <v>0</v>
      </c>
      <c r="W928" s="264">
        <f t="shared" si="103"/>
        <v>0</v>
      </c>
      <c r="X928" s="264">
        <f t="shared" si="104"/>
        <v>0</v>
      </c>
    </row>
    <row r="929" spans="1:24" ht="12.75" customHeight="1" x14ac:dyDescent="0.25">
      <c r="A929" s="2" t="s">
        <v>159</v>
      </c>
      <c r="B929" s="227" t="s">
        <v>557</v>
      </c>
      <c r="C929" s="3" t="s">
        <v>130</v>
      </c>
      <c r="D929" s="1">
        <v>20.149999999999999</v>
      </c>
      <c r="E929" s="143">
        <f>H929</f>
        <v>500</v>
      </c>
      <c r="F929" s="144">
        <f>E929*D929</f>
        <v>10075</v>
      </c>
      <c r="H929" s="146">
        <v>500</v>
      </c>
      <c r="J929" s="264">
        <v>144.63870305428867</v>
      </c>
      <c r="K929" s="264">
        <v>21.845108168998308</v>
      </c>
      <c r="L929" s="264">
        <v>353.15199600000005</v>
      </c>
      <c r="M929" s="264">
        <v>23.364204000000004</v>
      </c>
      <c r="N929" s="264">
        <v>130.32</v>
      </c>
      <c r="O929" s="264">
        <v>673.32</v>
      </c>
      <c r="P929" s="264">
        <f t="shared" si="106"/>
        <v>13567.397999999999</v>
      </c>
      <c r="Q929" s="266">
        <f t="shared" si="105"/>
        <v>-3492.3979999999992</v>
      </c>
      <c r="T929" s="264">
        <f t="shared" si="100"/>
        <v>2914.4698665439164</v>
      </c>
      <c r="U929" s="264">
        <f t="shared" si="101"/>
        <v>440.17892960531589</v>
      </c>
      <c r="V929" s="264">
        <f t="shared" si="102"/>
        <v>7116.0127194000006</v>
      </c>
      <c r="W929" s="264">
        <f t="shared" si="103"/>
        <v>470.78871060000006</v>
      </c>
      <c r="X929" s="264">
        <f t="shared" si="104"/>
        <v>2625.9479999999999</v>
      </c>
    </row>
    <row r="930" spans="1:24" ht="12.75" customHeight="1" x14ac:dyDescent="0.25">
      <c r="B930" s="227"/>
      <c r="P930" s="264">
        <f t="shared" si="106"/>
        <v>0</v>
      </c>
      <c r="Q930" s="266">
        <f t="shared" si="105"/>
        <v>0</v>
      </c>
      <c r="T930" s="264">
        <f t="shared" si="100"/>
        <v>0</v>
      </c>
      <c r="U930" s="264">
        <f t="shared" si="101"/>
        <v>0</v>
      </c>
      <c r="V930" s="264">
        <f t="shared" si="102"/>
        <v>0</v>
      </c>
      <c r="W930" s="264">
        <f t="shared" si="103"/>
        <v>0</v>
      </c>
      <c r="X930" s="264">
        <f t="shared" si="104"/>
        <v>0</v>
      </c>
    </row>
    <row r="931" spans="1:24" ht="12.75" customHeight="1" x14ac:dyDescent="0.25">
      <c r="B931" s="227"/>
      <c r="P931" s="264">
        <f t="shared" si="106"/>
        <v>0</v>
      </c>
      <c r="Q931" s="266">
        <f t="shared" si="105"/>
        <v>0</v>
      </c>
      <c r="T931" s="264">
        <f t="shared" si="100"/>
        <v>0</v>
      </c>
      <c r="U931" s="264">
        <f t="shared" si="101"/>
        <v>0</v>
      </c>
      <c r="V931" s="264">
        <f t="shared" si="102"/>
        <v>0</v>
      </c>
      <c r="W931" s="264">
        <f t="shared" si="103"/>
        <v>0</v>
      </c>
      <c r="X931" s="264">
        <f t="shared" si="104"/>
        <v>0</v>
      </c>
    </row>
    <row r="932" spans="1:24" ht="12.75" customHeight="1" thickBot="1" x14ac:dyDescent="0.3">
      <c r="B932" s="227"/>
      <c r="P932" s="264">
        <f t="shared" si="106"/>
        <v>0</v>
      </c>
      <c r="Q932" s="266">
        <f t="shared" si="105"/>
        <v>0</v>
      </c>
      <c r="T932" s="264">
        <f t="shared" si="100"/>
        <v>0</v>
      </c>
      <c r="U932" s="264">
        <f t="shared" si="101"/>
        <v>0</v>
      </c>
      <c r="V932" s="264">
        <f t="shared" si="102"/>
        <v>0</v>
      </c>
      <c r="W932" s="264">
        <f t="shared" si="103"/>
        <v>0</v>
      </c>
      <c r="X932" s="264">
        <f t="shared" si="104"/>
        <v>0</v>
      </c>
    </row>
    <row r="933" spans="1:24" ht="13.5" thickBot="1" x14ac:dyDescent="0.3">
      <c r="A933" s="18" t="s">
        <v>53</v>
      </c>
      <c r="B933" s="19" t="s">
        <v>525</v>
      </c>
      <c r="C933" s="20"/>
      <c r="D933" s="21"/>
      <c r="E933" s="186"/>
      <c r="F933" s="187">
        <f>F929+F924+F918+F912</f>
        <v>97376.95</v>
      </c>
      <c r="P933" s="264">
        <f t="shared" si="106"/>
        <v>0</v>
      </c>
      <c r="T933" s="264">
        <f t="shared" si="100"/>
        <v>0</v>
      </c>
      <c r="U933" s="264">
        <f t="shared" si="101"/>
        <v>0</v>
      </c>
      <c r="V933" s="264">
        <f t="shared" si="102"/>
        <v>0</v>
      </c>
      <c r="W933" s="264">
        <f t="shared" si="103"/>
        <v>0</v>
      </c>
      <c r="X933" s="264">
        <f t="shared" si="104"/>
        <v>0</v>
      </c>
    </row>
    <row r="934" spans="1:24" ht="13" thickBot="1" x14ac:dyDescent="0.3">
      <c r="A934" s="27"/>
      <c r="B934" s="28"/>
      <c r="C934" s="29"/>
      <c r="D934" s="30"/>
      <c r="E934" s="153"/>
      <c r="F934" s="153"/>
      <c r="P934" s="264">
        <f t="shared" si="106"/>
        <v>0</v>
      </c>
      <c r="Q934" s="266">
        <f t="shared" si="105"/>
        <v>0</v>
      </c>
      <c r="T934" s="264">
        <f t="shared" si="100"/>
        <v>0</v>
      </c>
      <c r="U934" s="264">
        <f t="shared" si="101"/>
        <v>0</v>
      </c>
      <c r="V934" s="264">
        <f t="shared" si="102"/>
        <v>0</v>
      </c>
      <c r="W934" s="264">
        <f t="shared" si="103"/>
        <v>0</v>
      </c>
      <c r="X934" s="264">
        <f t="shared" si="104"/>
        <v>0</v>
      </c>
    </row>
    <row r="935" spans="1:24" ht="14.5" thickBot="1" x14ac:dyDescent="0.3">
      <c r="A935" s="221" t="s">
        <v>313</v>
      </c>
      <c r="B935" s="222"/>
      <c r="C935" s="222"/>
      <c r="D935" s="222"/>
      <c r="E935" s="222"/>
      <c r="F935" s="223"/>
      <c r="P935" s="264">
        <f t="shared" si="106"/>
        <v>0</v>
      </c>
      <c r="Q935" s="266">
        <f t="shared" si="105"/>
        <v>0</v>
      </c>
      <c r="T935" s="264">
        <f t="shared" si="100"/>
        <v>0</v>
      </c>
      <c r="U935" s="264">
        <f t="shared" si="101"/>
        <v>0</v>
      </c>
      <c r="V935" s="264">
        <f t="shared" si="102"/>
        <v>0</v>
      </c>
      <c r="W935" s="264">
        <f t="shared" si="103"/>
        <v>0</v>
      </c>
      <c r="X935" s="264">
        <f t="shared" si="104"/>
        <v>0</v>
      </c>
    </row>
    <row r="936" spans="1:24" ht="12.75" customHeight="1" x14ac:dyDescent="0.25">
      <c r="A936" s="5"/>
      <c r="B936" s="4"/>
      <c r="C936" s="6"/>
      <c r="D936" s="7"/>
      <c r="P936" s="264">
        <f t="shared" si="106"/>
        <v>0</v>
      </c>
      <c r="Q936" s="266">
        <f t="shared" si="105"/>
        <v>0</v>
      </c>
      <c r="T936" s="264">
        <f t="shared" si="100"/>
        <v>0</v>
      </c>
      <c r="U936" s="264">
        <f t="shared" si="101"/>
        <v>0</v>
      </c>
      <c r="V936" s="264">
        <f t="shared" si="102"/>
        <v>0</v>
      </c>
      <c r="W936" s="264">
        <f t="shared" si="103"/>
        <v>0</v>
      </c>
      <c r="X936" s="264">
        <f t="shared" si="104"/>
        <v>0</v>
      </c>
    </row>
    <row r="937" spans="1:24" ht="12.75" customHeight="1" x14ac:dyDescent="0.25">
      <c r="A937" s="2" t="s">
        <v>65</v>
      </c>
      <c r="B937" s="227" t="s">
        <v>541</v>
      </c>
      <c r="C937" s="3" t="s">
        <v>130</v>
      </c>
      <c r="D937" s="1">
        <v>207</v>
      </c>
      <c r="E937" s="143">
        <f>H937</f>
        <v>90</v>
      </c>
      <c r="F937" s="144">
        <f>E937*D937</f>
        <v>18630</v>
      </c>
      <c r="H937" s="146">
        <v>90</v>
      </c>
      <c r="J937" s="264">
        <v>35.014716030786325</v>
      </c>
      <c r="K937" s="264">
        <v>5.2883512023209232</v>
      </c>
      <c r="L937" s="264">
        <v>85.492448387096786</v>
      </c>
      <c r="M937" s="264">
        <v>5.6561000000000003</v>
      </c>
      <c r="N937" s="264">
        <v>31.548387096774192</v>
      </c>
      <c r="O937" s="264">
        <v>163</v>
      </c>
      <c r="P937" s="264">
        <f t="shared" si="106"/>
        <v>33741</v>
      </c>
      <c r="Q937" s="266">
        <f t="shared" si="105"/>
        <v>-15111</v>
      </c>
      <c r="T937" s="264">
        <f t="shared" si="100"/>
        <v>7248.0462183727695</v>
      </c>
      <c r="U937" s="264">
        <f t="shared" si="101"/>
        <v>1094.688698880431</v>
      </c>
      <c r="V937" s="264">
        <f t="shared" si="102"/>
        <v>17696.936816129033</v>
      </c>
      <c r="W937" s="264">
        <f t="shared" si="103"/>
        <v>1170.8127000000002</v>
      </c>
      <c r="X937" s="264">
        <f t="shared" si="104"/>
        <v>6530.5161290322576</v>
      </c>
    </row>
    <row r="938" spans="1:24" ht="12.75" customHeight="1" x14ac:dyDescent="0.25">
      <c r="B938" s="227"/>
      <c r="P938" s="264">
        <f t="shared" si="106"/>
        <v>0</v>
      </c>
      <c r="Q938" s="266">
        <f t="shared" si="105"/>
        <v>0</v>
      </c>
      <c r="T938" s="264">
        <f t="shared" si="100"/>
        <v>0</v>
      </c>
      <c r="U938" s="264">
        <f t="shared" si="101"/>
        <v>0</v>
      </c>
      <c r="V938" s="264">
        <f t="shared" si="102"/>
        <v>0</v>
      </c>
      <c r="W938" s="264">
        <f t="shared" si="103"/>
        <v>0</v>
      </c>
      <c r="X938" s="264">
        <f t="shared" si="104"/>
        <v>0</v>
      </c>
    </row>
    <row r="939" spans="1:24" ht="12.75" customHeight="1" x14ac:dyDescent="0.25">
      <c r="B939" s="227"/>
      <c r="P939" s="264">
        <f t="shared" si="106"/>
        <v>0</v>
      </c>
      <c r="Q939" s="266">
        <f t="shared" si="105"/>
        <v>0</v>
      </c>
      <c r="T939" s="264">
        <f t="shared" si="100"/>
        <v>0</v>
      </c>
      <c r="U939" s="264">
        <f t="shared" si="101"/>
        <v>0</v>
      </c>
      <c r="V939" s="264">
        <f t="shared" si="102"/>
        <v>0</v>
      </c>
      <c r="W939" s="264">
        <f t="shared" si="103"/>
        <v>0</v>
      </c>
      <c r="X939" s="264">
        <f t="shared" si="104"/>
        <v>0</v>
      </c>
    </row>
    <row r="940" spans="1:24" ht="12.75" customHeight="1" x14ac:dyDescent="0.25">
      <c r="B940" s="227"/>
      <c r="P940" s="264">
        <f t="shared" si="106"/>
        <v>0</v>
      </c>
      <c r="Q940" s="266">
        <f t="shared" si="105"/>
        <v>0</v>
      </c>
      <c r="T940" s="264">
        <f t="shared" si="100"/>
        <v>0</v>
      </c>
      <c r="U940" s="264">
        <f t="shared" si="101"/>
        <v>0</v>
      </c>
      <c r="V940" s="264">
        <f t="shared" si="102"/>
        <v>0</v>
      </c>
      <c r="W940" s="264">
        <f t="shared" si="103"/>
        <v>0</v>
      </c>
      <c r="X940" s="264">
        <f t="shared" si="104"/>
        <v>0</v>
      </c>
    </row>
    <row r="941" spans="1:24" ht="12.75" customHeight="1" x14ac:dyDescent="0.25">
      <c r="A941" s="2" t="s">
        <v>130</v>
      </c>
      <c r="B941" s="227" t="s">
        <v>548</v>
      </c>
      <c r="C941" s="3" t="s">
        <v>130</v>
      </c>
      <c r="D941" s="1">
        <v>45</v>
      </c>
      <c r="E941" s="143">
        <f>H941</f>
        <v>90</v>
      </c>
      <c r="F941" s="144">
        <f>E941*D941</f>
        <v>4050</v>
      </c>
      <c r="H941" s="146">
        <v>90</v>
      </c>
      <c r="J941" s="264">
        <v>35.014716030786325</v>
      </c>
      <c r="K941" s="264">
        <v>5.2883512023209232</v>
      </c>
      <c r="L941" s="264">
        <v>85.492448387096786</v>
      </c>
      <c r="M941" s="264">
        <v>5.6561000000000003</v>
      </c>
      <c r="N941" s="264">
        <v>31.548387096774192</v>
      </c>
      <c r="O941" s="264">
        <v>163</v>
      </c>
      <c r="P941" s="264">
        <f t="shared" si="106"/>
        <v>7335</v>
      </c>
      <c r="Q941" s="266">
        <f t="shared" si="105"/>
        <v>-3285</v>
      </c>
      <c r="T941" s="264">
        <f t="shared" si="100"/>
        <v>1575.6622213853846</v>
      </c>
      <c r="U941" s="264">
        <f t="shared" si="101"/>
        <v>237.97580410444155</v>
      </c>
      <c r="V941" s="264">
        <f t="shared" si="102"/>
        <v>3847.1601774193555</v>
      </c>
      <c r="W941" s="264">
        <f t="shared" si="103"/>
        <v>254.52450000000002</v>
      </c>
      <c r="X941" s="264">
        <f t="shared" si="104"/>
        <v>1419.6774193548385</v>
      </c>
    </row>
    <row r="942" spans="1:24" ht="12.75" customHeight="1" x14ac:dyDescent="0.25">
      <c r="B942" s="227"/>
      <c r="P942" s="264">
        <f t="shared" si="106"/>
        <v>0</v>
      </c>
      <c r="Q942" s="266">
        <f t="shared" si="105"/>
        <v>0</v>
      </c>
      <c r="T942" s="264">
        <f t="shared" si="100"/>
        <v>0</v>
      </c>
      <c r="U942" s="264">
        <f t="shared" si="101"/>
        <v>0</v>
      </c>
      <c r="V942" s="264">
        <f t="shared" si="102"/>
        <v>0</v>
      </c>
      <c r="W942" s="264">
        <f t="shared" si="103"/>
        <v>0</v>
      </c>
      <c r="X942" s="264">
        <f t="shared" si="104"/>
        <v>0</v>
      </c>
    </row>
    <row r="943" spans="1:24" ht="12.75" customHeight="1" x14ac:dyDescent="0.25">
      <c r="B943" s="227"/>
      <c r="P943" s="264">
        <f t="shared" si="106"/>
        <v>0</v>
      </c>
      <c r="Q943" s="266">
        <f t="shared" si="105"/>
        <v>0</v>
      </c>
      <c r="T943" s="264">
        <f t="shared" si="100"/>
        <v>0</v>
      </c>
      <c r="U943" s="264">
        <f t="shared" si="101"/>
        <v>0</v>
      </c>
      <c r="V943" s="264">
        <f t="shared" si="102"/>
        <v>0</v>
      </c>
      <c r="W943" s="264">
        <f t="shared" si="103"/>
        <v>0</v>
      </c>
      <c r="X943" s="264">
        <f t="shared" si="104"/>
        <v>0</v>
      </c>
    </row>
    <row r="944" spans="1:24" ht="12.75" customHeight="1" x14ac:dyDescent="0.25">
      <c r="B944" s="227"/>
      <c r="P944" s="264">
        <f t="shared" si="106"/>
        <v>0</v>
      </c>
      <c r="Q944" s="266">
        <f t="shared" si="105"/>
        <v>0</v>
      </c>
      <c r="T944" s="264">
        <f t="shared" si="100"/>
        <v>0</v>
      </c>
      <c r="U944" s="264">
        <f t="shared" si="101"/>
        <v>0</v>
      </c>
      <c r="V944" s="264">
        <f t="shared" si="102"/>
        <v>0</v>
      </c>
      <c r="W944" s="264">
        <f t="shared" si="103"/>
        <v>0</v>
      </c>
      <c r="X944" s="264">
        <f t="shared" si="104"/>
        <v>0</v>
      </c>
    </row>
    <row r="945" spans="1:24" ht="12.75" customHeight="1" x14ac:dyDescent="0.25">
      <c r="A945" s="2" t="s">
        <v>64</v>
      </c>
      <c r="B945" s="227" t="s">
        <v>554</v>
      </c>
      <c r="C945" s="3" t="s">
        <v>130</v>
      </c>
      <c r="D945" s="1">
        <v>13.24</v>
      </c>
      <c r="E945" s="143">
        <f>H945</f>
        <v>900</v>
      </c>
      <c r="F945" s="144">
        <f>E945*D945</f>
        <v>11916</v>
      </c>
      <c r="H945" s="146">
        <v>900</v>
      </c>
      <c r="J945" s="264">
        <v>285.59549057012526</v>
      </c>
      <c r="K945" s="264">
        <v>43.134128364942747</v>
      </c>
      <c r="L945" s="264">
        <v>697.31417258064528</v>
      </c>
      <c r="M945" s="264">
        <v>46.133650000000003</v>
      </c>
      <c r="N945" s="264">
        <v>257.32258064516128</v>
      </c>
      <c r="O945" s="264">
        <v>1329.5</v>
      </c>
      <c r="P945" s="264">
        <f t="shared" si="106"/>
        <v>17602.580000000002</v>
      </c>
      <c r="Q945" s="266">
        <f t="shared" si="105"/>
        <v>-5686.5800000000017</v>
      </c>
      <c r="T945" s="264">
        <f t="shared" si="100"/>
        <v>3781.2842951484586</v>
      </c>
      <c r="U945" s="264">
        <f t="shared" si="101"/>
        <v>571.09585955184195</v>
      </c>
      <c r="V945" s="264">
        <f t="shared" si="102"/>
        <v>9232.4396449677442</v>
      </c>
      <c r="W945" s="264">
        <f t="shared" si="103"/>
        <v>610.80952600000001</v>
      </c>
      <c r="X945" s="264">
        <f t="shared" si="104"/>
        <v>3406.9509677419355</v>
      </c>
    </row>
    <row r="946" spans="1:24" ht="12.75" customHeight="1" x14ac:dyDescent="0.25">
      <c r="B946" s="227"/>
      <c r="P946" s="264">
        <f t="shared" si="106"/>
        <v>0</v>
      </c>
      <c r="Q946" s="266">
        <f t="shared" si="105"/>
        <v>0</v>
      </c>
      <c r="T946" s="264">
        <f t="shared" si="100"/>
        <v>0</v>
      </c>
      <c r="U946" s="264">
        <f t="shared" si="101"/>
        <v>0</v>
      </c>
      <c r="V946" s="264">
        <f t="shared" si="102"/>
        <v>0</v>
      </c>
      <c r="W946" s="264">
        <f t="shared" si="103"/>
        <v>0</v>
      </c>
      <c r="X946" s="264">
        <f t="shared" si="104"/>
        <v>0</v>
      </c>
    </row>
    <row r="947" spans="1:24" ht="12.75" customHeight="1" x14ac:dyDescent="0.25">
      <c r="B947" s="227"/>
      <c r="P947" s="264">
        <f t="shared" si="106"/>
        <v>0</v>
      </c>
      <c r="Q947" s="266">
        <f t="shared" si="105"/>
        <v>0</v>
      </c>
      <c r="T947" s="264">
        <f t="shared" si="100"/>
        <v>0</v>
      </c>
      <c r="U947" s="264">
        <f t="shared" si="101"/>
        <v>0</v>
      </c>
      <c r="V947" s="264">
        <f t="shared" si="102"/>
        <v>0</v>
      </c>
      <c r="W947" s="264">
        <f t="shared" si="103"/>
        <v>0</v>
      </c>
      <c r="X947" s="264">
        <f t="shared" si="104"/>
        <v>0</v>
      </c>
    </row>
    <row r="948" spans="1:24" ht="12.75" customHeight="1" x14ac:dyDescent="0.25">
      <c r="B948" s="227"/>
      <c r="P948" s="264">
        <f t="shared" si="106"/>
        <v>0</v>
      </c>
      <c r="Q948" s="266">
        <f t="shared" si="105"/>
        <v>0</v>
      </c>
      <c r="T948" s="264">
        <f t="shared" si="100"/>
        <v>0</v>
      </c>
      <c r="U948" s="264">
        <f t="shared" si="101"/>
        <v>0</v>
      </c>
      <c r="V948" s="264">
        <f t="shared" si="102"/>
        <v>0</v>
      </c>
      <c r="W948" s="264">
        <f t="shared" si="103"/>
        <v>0</v>
      </c>
      <c r="X948" s="264">
        <f t="shared" si="104"/>
        <v>0</v>
      </c>
    </row>
    <row r="949" spans="1:24" ht="12.75" customHeight="1" x14ac:dyDescent="0.25">
      <c r="A949" s="2" t="s">
        <v>87</v>
      </c>
      <c r="B949" s="227" t="s">
        <v>558</v>
      </c>
      <c r="C949" s="3" t="s">
        <v>130</v>
      </c>
      <c r="D949" s="1">
        <v>109</v>
      </c>
      <c r="E949" s="143">
        <v>633</v>
      </c>
      <c r="F949" s="144">
        <f>E949*D949</f>
        <v>68997</v>
      </c>
      <c r="H949" s="146">
        <v>1233</v>
      </c>
      <c r="J949" s="264">
        <v>346.30413411282785</v>
      </c>
      <c r="K949" s="264">
        <v>52.303091145850203</v>
      </c>
      <c r="L949" s="264">
        <v>845.54129429032264</v>
      </c>
      <c r="M949" s="264">
        <v>55.940216999999997</v>
      </c>
      <c r="N949" s="264">
        <v>312.02129032258063</v>
      </c>
      <c r="O949" s="264">
        <v>1612.11</v>
      </c>
      <c r="P949" s="264">
        <f t="shared" si="106"/>
        <v>175719.99</v>
      </c>
      <c r="Q949" s="266">
        <f t="shared" si="105"/>
        <v>-106722.98999999999</v>
      </c>
      <c r="T949" s="264">
        <f t="shared" si="100"/>
        <v>37747.150618298234</v>
      </c>
      <c r="U949" s="264">
        <f t="shared" si="101"/>
        <v>5701.0369348976719</v>
      </c>
      <c r="V949" s="264">
        <f t="shared" si="102"/>
        <v>92164.001077645167</v>
      </c>
      <c r="W949" s="264">
        <f t="shared" si="103"/>
        <v>6097.4836529999993</v>
      </c>
      <c r="X949" s="264">
        <f t="shared" si="104"/>
        <v>34010.320645161286</v>
      </c>
    </row>
    <row r="950" spans="1:24" ht="12.75" customHeight="1" x14ac:dyDescent="0.25">
      <c r="B950" s="227"/>
      <c r="P950" s="264">
        <f t="shared" si="106"/>
        <v>0</v>
      </c>
      <c r="Q950" s="266">
        <f t="shared" si="105"/>
        <v>0</v>
      </c>
      <c r="T950" s="264">
        <f t="shared" si="100"/>
        <v>0</v>
      </c>
      <c r="U950" s="264">
        <f t="shared" si="101"/>
        <v>0</v>
      </c>
      <c r="V950" s="264">
        <f t="shared" si="102"/>
        <v>0</v>
      </c>
      <c r="W950" s="264">
        <f t="shared" si="103"/>
        <v>0</v>
      </c>
      <c r="X950" s="264">
        <f t="shared" si="104"/>
        <v>0</v>
      </c>
    </row>
    <row r="951" spans="1:24" ht="12.75" customHeight="1" x14ac:dyDescent="0.25">
      <c r="B951" s="227"/>
      <c r="P951" s="264">
        <f t="shared" si="106"/>
        <v>0</v>
      </c>
      <c r="Q951" s="266">
        <f t="shared" si="105"/>
        <v>0</v>
      </c>
      <c r="T951" s="264">
        <f t="shared" si="100"/>
        <v>0</v>
      </c>
      <c r="U951" s="264">
        <f t="shared" si="101"/>
        <v>0</v>
      </c>
      <c r="V951" s="264">
        <f t="shared" si="102"/>
        <v>0</v>
      </c>
      <c r="W951" s="264">
        <f t="shared" si="103"/>
        <v>0</v>
      </c>
      <c r="X951" s="264">
        <f t="shared" si="104"/>
        <v>0</v>
      </c>
    </row>
    <row r="952" spans="1:24" ht="12.75" customHeight="1" x14ac:dyDescent="0.25">
      <c r="B952" s="227"/>
      <c r="P952" s="264">
        <f t="shared" si="106"/>
        <v>0</v>
      </c>
      <c r="Q952" s="266">
        <f t="shared" si="105"/>
        <v>0</v>
      </c>
      <c r="T952" s="264">
        <f t="shared" si="100"/>
        <v>0</v>
      </c>
      <c r="U952" s="264">
        <f t="shared" si="101"/>
        <v>0</v>
      </c>
      <c r="V952" s="264">
        <f t="shared" si="102"/>
        <v>0</v>
      </c>
      <c r="W952" s="264">
        <f t="shared" si="103"/>
        <v>0</v>
      </c>
      <c r="X952" s="264">
        <f t="shared" si="104"/>
        <v>0</v>
      </c>
    </row>
    <row r="953" spans="1:24" ht="12.75" customHeight="1" thickBot="1" x14ac:dyDescent="0.3">
      <c r="B953" s="227"/>
      <c r="P953" s="264">
        <f t="shared" si="106"/>
        <v>0</v>
      </c>
      <c r="Q953" s="266">
        <f t="shared" si="105"/>
        <v>0</v>
      </c>
      <c r="T953" s="264">
        <f t="shared" si="100"/>
        <v>0</v>
      </c>
      <c r="U953" s="264">
        <f t="shared" si="101"/>
        <v>0</v>
      </c>
      <c r="V953" s="264">
        <f t="shared" si="102"/>
        <v>0</v>
      </c>
      <c r="W953" s="264">
        <f t="shared" si="103"/>
        <v>0</v>
      </c>
      <c r="X953" s="264">
        <f t="shared" si="104"/>
        <v>0</v>
      </c>
    </row>
    <row r="954" spans="1:24" ht="12.75" customHeight="1" thickBot="1" x14ac:dyDescent="0.3">
      <c r="A954" s="18" t="s">
        <v>122</v>
      </c>
      <c r="B954" s="19" t="s">
        <v>542</v>
      </c>
      <c r="C954" s="20"/>
      <c r="D954" s="21"/>
      <c r="E954" s="186"/>
      <c r="F954" s="187">
        <f>F949+F945+F941+F937</f>
        <v>103593</v>
      </c>
      <c r="P954" s="264">
        <f t="shared" si="106"/>
        <v>0</v>
      </c>
      <c r="T954" s="264">
        <f t="shared" si="100"/>
        <v>0</v>
      </c>
      <c r="U954" s="264">
        <f t="shared" si="101"/>
        <v>0</v>
      </c>
      <c r="V954" s="264">
        <f t="shared" si="102"/>
        <v>0</v>
      </c>
      <c r="W954" s="264">
        <f t="shared" si="103"/>
        <v>0</v>
      </c>
      <c r="X954" s="264">
        <f t="shared" si="104"/>
        <v>0</v>
      </c>
    </row>
    <row r="955" spans="1:24" ht="12.75" customHeight="1" thickBot="1" x14ac:dyDescent="0.3">
      <c r="A955" s="27"/>
      <c r="B955" s="28"/>
      <c r="C955" s="29"/>
      <c r="D955" s="30"/>
      <c r="E955" s="153"/>
      <c r="F955" s="154"/>
      <c r="P955" s="264">
        <f t="shared" si="106"/>
        <v>0</v>
      </c>
      <c r="Q955" s="266">
        <f t="shared" si="105"/>
        <v>0</v>
      </c>
      <c r="T955" s="264">
        <f t="shared" si="100"/>
        <v>0</v>
      </c>
      <c r="U955" s="264">
        <f t="shared" si="101"/>
        <v>0</v>
      </c>
      <c r="V955" s="264">
        <f t="shared" si="102"/>
        <v>0</v>
      </c>
      <c r="W955" s="264">
        <f t="shared" si="103"/>
        <v>0</v>
      </c>
      <c r="X955" s="264">
        <f t="shared" si="104"/>
        <v>0</v>
      </c>
    </row>
    <row r="956" spans="1:24" ht="14.5" thickBot="1" x14ac:dyDescent="0.3">
      <c r="A956" s="221" t="s">
        <v>314</v>
      </c>
      <c r="B956" s="222"/>
      <c r="C956" s="222"/>
      <c r="D956" s="222"/>
      <c r="E956" s="222"/>
      <c r="F956" s="223"/>
      <c r="P956" s="264">
        <f t="shared" si="106"/>
        <v>0</v>
      </c>
      <c r="Q956" s="266">
        <f t="shared" si="105"/>
        <v>0</v>
      </c>
      <c r="T956" s="264">
        <f t="shared" si="100"/>
        <v>0</v>
      </c>
      <c r="U956" s="264">
        <f t="shared" si="101"/>
        <v>0</v>
      </c>
      <c r="V956" s="264">
        <f t="shared" si="102"/>
        <v>0</v>
      </c>
      <c r="W956" s="264">
        <f t="shared" si="103"/>
        <v>0</v>
      </c>
      <c r="X956" s="264">
        <f t="shared" si="104"/>
        <v>0</v>
      </c>
    </row>
    <row r="957" spans="1:24" ht="12.75" customHeight="1" x14ac:dyDescent="0.25">
      <c r="A957" s="5"/>
      <c r="B957" s="4"/>
      <c r="C957" s="6"/>
      <c r="D957" s="7"/>
      <c r="P957" s="264">
        <f t="shared" si="106"/>
        <v>0</v>
      </c>
      <c r="Q957" s="266">
        <f t="shared" si="105"/>
        <v>0</v>
      </c>
      <c r="T957" s="264">
        <f t="shared" si="100"/>
        <v>0</v>
      </c>
      <c r="U957" s="264">
        <f t="shared" si="101"/>
        <v>0</v>
      </c>
      <c r="V957" s="264">
        <f t="shared" si="102"/>
        <v>0</v>
      </c>
      <c r="W957" s="264">
        <f t="shared" si="103"/>
        <v>0</v>
      </c>
      <c r="X957" s="264">
        <f t="shared" si="104"/>
        <v>0</v>
      </c>
    </row>
    <row r="958" spans="1:24" ht="12.75" customHeight="1" x14ac:dyDescent="0.25">
      <c r="A958" s="2" t="s">
        <v>65</v>
      </c>
      <c r="B958" s="227" t="s">
        <v>559</v>
      </c>
      <c r="C958" s="3" t="s">
        <v>130</v>
      </c>
      <c r="D958" s="1">
        <v>55</v>
      </c>
      <c r="E958" s="143">
        <f>H958</f>
        <v>105</v>
      </c>
      <c r="F958" s="144">
        <f>E958*D958</f>
        <v>5775</v>
      </c>
      <c r="H958" s="146">
        <v>105</v>
      </c>
      <c r="J958" s="264">
        <v>35.014716030786325</v>
      </c>
      <c r="K958" s="264">
        <v>5.2883512023209232</v>
      </c>
      <c r="L958" s="264">
        <v>85.492448387096786</v>
      </c>
      <c r="M958" s="264">
        <v>5.6561000000000003</v>
      </c>
      <c r="N958" s="264">
        <v>31.548387096774192</v>
      </c>
      <c r="O958" s="264">
        <v>163</v>
      </c>
      <c r="P958" s="264">
        <f t="shared" si="106"/>
        <v>8965</v>
      </c>
      <c r="Q958" s="266">
        <f t="shared" si="105"/>
        <v>-3190</v>
      </c>
      <c r="T958" s="264">
        <f t="shared" si="100"/>
        <v>1925.8093816932478</v>
      </c>
      <c r="U958" s="264">
        <f t="shared" si="101"/>
        <v>290.8593161276508</v>
      </c>
      <c r="V958" s="264">
        <f t="shared" si="102"/>
        <v>4702.0846612903233</v>
      </c>
      <c r="W958" s="264">
        <f t="shared" si="103"/>
        <v>311.08550000000002</v>
      </c>
      <c r="X958" s="264">
        <f t="shared" si="104"/>
        <v>1735.1612903225805</v>
      </c>
    </row>
    <row r="959" spans="1:24" ht="12.75" customHeight="1" x14ac:dyDescent="0.25">
      <c r="B959" s="227"/>
      <c r="P959" s="264">
        <f t="shared" si="106"/>
        <v>0</v>
      </c>
      <c r="Q959" s="266">
        <f t="shared" si="105"/>
        <v>0</v>
      </c>
      <c r="T959" s="264">
        <f t="shared" si="100"/>
        <v>0</v>
      </c>
      <c r="U959" s="264">
        <f t="shared" si="101"/>
        <v>0</v>
      </c>
      <c r="V959" s="264">
        <f t="shared" si="102"/>
        <v>0</v>
      </c>
      <c r="W959" s="264">
        <f t="shared" si="103"/>
        <v>0</v>
      </c>
      <c r="X959" s="264">
        <f t="shared" si="104"/>
        <v>0</v>
      </c>
    </row>
    <row r="960" spans="1:24" ht="12.75" customHeight="1" x14ac:dyDescent="0.25">
      <c r="B960" s="227"/>
      <c r="P960" s="264">
        <f t="shared" si="106"/>
        <v>0</v>
      </c>
      <c r="Q960" s="266">
        <f t="shared" si="105"/>
        <v>0</v>
      </c>
      <c r="T960" s="264">
        <f t="shared" si="100"/>
        <v>0</v>
      </c>
      <c r="U960" s="264">
        <f t="shared" si="101"/>
        <v>0</v>
      </c>
      <c r="V960" s="264">
        <f t="shared" si="102"/>
        <v>0</v>
      </c>
      <c r="W960" s="264">
        <f t="shared" si="103"/>
        <v>0</v>
      </c>
      <c r="X960" s="264">
        <f t="shared" si="104"/>
        <v>0</v>
      </c>
    </row>
    <row r="961" spans="1:24" ht="12.75" customHeight="1" thickBot="1" x14ac:dyDescent="0.3">
      <c r="B961" s="227"/>
      <c r="P961" s="264">
        <f t="shared" si="106"/>
        <v>0</v>
      </c>
      <c r="Q961" s="266">
        <f t="shared" si="105"/>
        <v>0</v>
      </c>
      <c r="T961" s="264">
        <f t="shared" si="100"/>
        <v>0</v>
      </c>
      <c r="U961" s="264">
        <f t="shared" si="101"/>
        <v>0</v>
      </c>
      <c r="V961" s="264">
        <f t="shared" si="102"/>
        <v>0</v>
      </c>
      <c r="W961" s="264">
        <f t="shared" si="103"/>
        <v>0</v>
      </c>
      <c r="X961" s="264">
        <f t="shared" si="104"/>
        <v>0</v>
      </c>
    </row>
    <row r="962" spans="1:24" ht="12.75" customHeight="1" thickBot="1" x14ac:dyDescent="0.3">
      <c r="A962" s="18" t="s">
        <v>212</v>
      </c>
      <c r="B962" s="19" t="s">
        <v>543</v>
      </c>
      <c r="C962" s="20"/>
      <c r="D962" s="21"/>
      <c r="E962" s="186"/>
      <c r="F962" s="187">
        <f>F958</f>
        <v>5775</v>
      </c>
      <c r="P962" s="264">
        <f t="shared" si="106"/>
        <v>0</v>
      </c>
      <c r="T962" s="264">
        <f t="shared" si="100"/>
        <v>0</v>
      </c>
      <c r="U962" s="264">
        <f t="shared" si="101"/>
        <v>0</v>
      </c>
      <c r="V962" s="264">
        <f t="shared" si="102"/>
        <v>0</v>
      </c>
      <c r="W962" s="264">
        <f t="shared" si="103"/>
        <v>0</v>
      </c>
      <c r="X962" s="264">
        <f t="shared" si="104"/>
        <v>0</v>
      </c>
    </row>
    <row r="963" spans="1:24" ht="12.75" customHeight="1" thickBot="1" x14ac:dyDescent="0.3">
      <c r="A963" s="27"/>
      <c r="B963" s="28"/>
      <c r="C963" s="29"/>
      <c r="D963" s="30"/>
      <c r="E963" s="153"/>
      <c r="F963" s="154"/>
      <c r="P963" s="264">
        <f t="shared" si="106"/>
        <v>0</v>
      </c>
      <c r="T963" s="264">
        <f t="shared" si="100"/>
        <v>0</v>
      </c>
      <c r="U963" s="264">
        <f t="shared" si="101"/>
        <v>0</v>
      </c>
      <c r="V963" s="264">
        <f t="shared" si="102"/>
        <v>0</v>
      </c>
      <c r="W963" s="264">
        <f t="shared" si="103"/>
        <v>0</v>
      </c>
      <c r="X963" s="264">
        <f t="shared" si="104"/>
        <v>0</v>
      </c>
    </row>
    <row r="964" spans="1:24" ht="14.5" thickBot="1" x14ac:dyDescent="0.3">
      <c r="A964" s="59" t="s">
        <v>118</v>
      </c>
      <c r="B964" s="60" t="s">
        <v>560</v>
      </c>
      <c r="C964" s="61"/>
      <c r="D964" s="62"/>
      <c r="E964" s="151"/>
      <c r="F964" s="152">
        <f>F962++F954+F933+F907+F899+F876+F846+F839+F824+F799+F791+F773+F743+F737+F718+F678+F666</f>
        <v>1260010.3599999999</v>
      </c>
      <c r="P964" s="264">
        <f t="shared" si="106"/>
        <v>0</v>
      </c>
      <c r="T964" s="264">
        <f t="shared" si="100"/>
        <v>0</v>
      </c>
      <c r="U964" s="264">
        <f t="shared" si="101"/>
        <v>0</v>
      </c>
      <c r="V964" s="264">
        <f t="shared" si="102"/>
        <v>0</v>
      </c>
      <c r="W964" s="264">
        <f t="shared" si="103"/>
        <v>0</v>
      </c>
      <c r="X964" s="264">
        <f t="shared" si="104"/>
        <v>0</v>
      </c>
    </row>
    <row r="965" spans="1:24" ht="14.5" thickBot="1" x14ac:dyDescent="0.3">
      <c r="A965" s="63"/>
      <c r="B965" s="64"/>
      <c r="C965" s="65"/>
      <c r="D965" s="66"/>
      <c r="E965" s="184"/>
      <c r="F965" s="184"/>
      <c r="P965" s="264">
        <f t="shared" si="106"/>
        <v>0</v>
      </c>
      <c r="Q965" s="266">
        <f t="shared" si="105"/>
        <v>0</v>
      </c>
      <c r="R965" s="266">
        <f>SUM(P648:P963)</f>
        <v>2283871.30748</v>
      </c>
      <c r="T965" s="264">
        <f t="shared" si="100"/>
        <v>0</v>
      </c>
      <c r="U965" s="264">
        <f t="shared" si="101"/>
        <v>0</v>
      </c>
      <c r="V965" s="264">
        <f t="shared" si="102"/>
        <v>0</v>
      </c>
      <c r="W965" s="264">
        <f t="shared" si="103"/>
        <v>0</v>
      </c>
      <c r="X965" s="264">
        <f t="shared" si="104"/>
        <v>0</v>
      </c>
    </row>
    <row r="966" spans="1:24" ht="16" thickBot="1" x14ac:dyDescent="0.3">
      <c r="A966" s="238" t="s">
        <v>561</v>
      </c>
      <c r="B966" s="239"/>
      <c r="C966" s="239"/>
      <c r="D966" s="239"/>
      <c r="E966" s="239"/>
      <c r="F966" s="240"/>
      <c r="P966" s="264">
        <f t="shared" si="106"/>
        <v>0</v>
      </c>
      <c r="Q966" s="266">
        <f t="shared" si="105"/>
        <v>0</v>
      </c>
      <c r="T966" s="264">
        <f t="shared" si="100"/>
        <v>0</v>
      </c>
      <c r="U966" s="264">
        <f t="shared" si="101"/>
        <v>0</v>
      </c>
      <c r="V966" s="264">
        <f t="shared" si="102"/>
        <v>0</v>
      </c>
      <c r="W966" s="264">
        <f t="shared" si="103"/>
        <v>0</v>
      </c>
      <c r="X966" s="264">
        <f t="shared" si="104"/>
        <v>0</v>
      </c>
    </row>
    <row r="967" spans="1:24" ht="16" thickBot="1" x14ac:dyDescent="0.3">
      <c r="A967" s="80"/>
      <c r="B967" s="80"/>
      <c r="C967" s="80"/>
      <c r="D967" s="80"/>
      <c r="E967" s="80"/>
      <c r="F967" s="80"/>
      <c r="P967" s="264">
        <f t="shared" si="106"/>
        <v>0</v>
      </c>
      <c r="Q967" s="266">
        <f t="shared" si="105"/>
        <v>0</v>
      </c>
      <c r="T967" s="264">
        <f t="shared" si="100"/>
        <v>0</v>
      </c>
      <c r="U967" s="264">
        <f t="shared" si="101"/>
        <v>0</v>
      </c>
      <c r="V967" s="264">
        <f t="shared" si="102"/>
        <v>0</v>
      </c>
      <c r="W967" s="264">
        <f t="shared" si="103"/>
        <v>0</v>
      </c>
      <c r="X967" s="264">
        <f t="shared" si="104"/>
        <v>0</v>
      </c>
    </row>
    <row r="968" spans="1:24" ht="15" customHeight="1" thickBot="1" x14ac:dyDescent="0.3">
      <c r="A968" s="210" t="s">
        <v>562</v>
      </c>
      <c r="B968" s="211"/>
      <c r="C968" s="211"/>
      <c r="D968" s="211"/>
      <c r="E968" s="211"/>
      <c r="F968" s="212"/>
      <c r="P968" s="264">
        <f t="shared" si="106"/>
        <v>0</v>
      </c>
      <c r="Q968" s="266">
        <f t="shared" si="105"/>
        <v>0</v>
      </c>
      <c r="T968" s="264">
        <f t="shared" si="100"/>
        <v>0</v>
      </c>
      <c r="U968" s="264">
        <f t="shared" si="101"/>
        <v>0</v>
      </c>
      <c r="V968" s="264">
        <f t="shared" si="102"/>
        <v>0</v>
      </c>
      <c r="W968" s="264">
        <f t="shared" si="103"/>
        <v>0</v>
      </c>
      <c r="X968" s="264">
        <f t="shared" si="104"/>
        <v>0</v>
      </c>
    </row>
    <row r="969" spans="1:24" ht="14" x14ac:dyDescent="0.25">
      <c r="A969" s="126"/>
      <c r="B969" s="126"/>
      <c r="C969" s="126"/>
      <c r="D969" s="126"/>
      <c r="E969" s="126"/>
      <c r="F969" s="126"/>
      <c r="P969" s="264">
        <f t="shared" si="106"/>
        <v>0</v>
      </c>
      <c r="Q969" s="266">
        <f t="shared" si="105"/>
        <v>0</v>
      </c>
      <c r="T969" s="264">
        <f t="shared" si="100"/>
        <v>0</v>
      </c>
      <c r="U969" s="264">
        <f t="shared" si="101"/>
        <v>0</v>
      </c>
      <c r="V969" s="264">
        <f t="shared" si="102"/>
        <v>0</v>
      </c>
      <c r="W969" s="264">
        <f t="shared" si="103"/>
        <v>0</v>
      </c>
      <c r="X969" s="264">
        <f t="shared" si="104"/>
        <v>0</v>
      </c>
    </row>
    <row r="970" spans="1:24" ht="14.5" thickBot="1" x14ac:dyDescent="0.3">
      <c r="A970" s="237" t="s">
        <v>563</v>
      </c>
      <c r="B970" s="237"/>
      <c r="C970" s="237"/>
      <c r="D970" s="237"/>
      <c r="E970" s="237"/>
      <c r="F970" s="237"/>
      <c r="P970" s="264">
        <f t="shared" si="106"/>
        <v>0</v>
      </c>
      <c r="Q970" s="266">
        <f t="shared" si="105"/>
        <v>0</v>
      </c>
      <c r="T970" s="264">
        <f t="shared" si="100"/>
        <v>0</v>
      </c>
      <c r="U970" s="264">
        <f t="shared" si="101"/>
        <v>0</v>
      </c>
      <c r="V970" s="264">
        <f t="shared" si="102"/>
        <v>0</v>
      </c>
      <c r="W970" s="264">
        <f t="shared" si="103"/>
        <v>0</v>
      </c>
      <c r="X970" s="264">
        <f t="shared" si="104"/>
        <v>0</v>
      </c>
    </row>
    <row r="971" spans="1:24" ht="14.5" thickBot="1" x14ac:dyDescent="0.3">
      <c r="A971" s="221" t="s">
        <v>564</v>
      </c>
      <c r="B971" s="222"/>
      <c r="C971" s="222"/>
      <c r="D971" s="222"/>
      <c r="E971" s="222"/>
      <c r="F971" s="223"/>
      <c r="P971" s="264">
        <f t="shared" si="106"/>
        <v>0</v>
      </c>
      <c r="Q971" s="266">
        <f t="shared" ref="Q971:Q1034" si="107">F971-P971</f>
        <v>0</v>
      </c>
      <c r="T971" s="264">
        <f t="shared" ref="T971:T1034" si="108">J971*$D971</f>
        <v>0</v>
      </c>
      <c r="U971" s="264">
        <f t="shared" ref="U971:U1034" si="109">K971*$D971</f>
        <v>0</v>
      </c>
      <c r="V971" s="264">
        <f t="shared" ref="V971:V1034" si="110">L971*$D971</f>
        <v>0</v>
      </c>
      <c r="W971" s="264">
        <f t="shared" ref="W971:W1034" si="111">M971*$D971</f>
        <v>0</v>
      </c>
      <c r="X971" s="264">
        <f t="shared" ref="X971:X1034" si="112">N971*$D971</f>
        <v>0</v>
      </c>
    </row>
    <row r="972" spans="1:24" ht="12.75" customHeight="1" x14ac:dyDescent="0.25">
      <c r="A972" s="5"/>
      <c r="B972" s="4"/>
      <c r="C972" s="6"/>
      <c r="D972" s="7"/>
      <c r="P972" s="264">
        <f t="shared" si="106"/>
        <v>0</v>
      </c>
      <c r="Q972" s="266">
        <f t="shared" si="107"/>
        <v>0</v>
      </c>
      <c r="T972" s="264">
        <f t="shared" si="108"/>
        <v>0</v>
      </c>
      <c r="U972" s="264">
        <f t="shared" si="109"/>
        <v>0</v>
      </c>
      <c r="V972" s="264">
        <f t="shared" si="110"/>
        <v>0</v>
      </c>
      <c r="W972" s="264">
        <f t="shared" si="111"/>
        <v>0</v>
      </c>
      <c r="X972" s="264">
        <f t="shared" si="112"/>
        <v>0</v>
      </c>
    </row>
    <row r="973" spans="1:24" ht="12.75" customHeight="1" x14ac:dyDescent="0.25">
      <c r="A973" s="2" t="s">
        <v>191</v>
      </c>
      <c r="B973" s="227" t="s">
        <v>565</v>
      </c>
      <c r="C973" s="3" t="s">
        <v>148</v>
      </c>
      <c r="D973" s="1">
        <v>9</v>
      </c>
      <c r="E973" s="143">
        <f>H973</f>
        <v>1900</v>
      </c>
      <c r="F973" s="144">
        <f>E973*D973</f>
        <v>17100</v>
      </c>
      <c r="H973" s="146">
        <v>1900</v>
      </c>
      <c r="J973" s="264">
        <v>252.60955165913791</v>
      </c>
      <c r="K973" s="264">
        <v>88.41334308069824</v>
      </c>
      <c r="L973" s="264">
        <v>1168.3151029519206</v>
      </c>
      <c r="M973" s="264">
        <v>22.92006682437243</v>
      </c>
      <c r="N973" s="264">
        <v>367.74193548387098</v>
      </c>
      <c r="O973" s="264">
        <v>1900</v>
      </c>
      <c r="P973" s="264">
        <f t="shared" ref="P973:P1036" si="113">O973*D973</f>
        <v>17100</v>
      </c>
      <c r="Q973" s="266">
        <f t="shared" si="107"/>
        <v>0</v>
      </c>
      <c r="T973" s="264">
        <f t="shared" si="108"/>
        <v>2273.4859649322411</v>
      </c>
      <c r="U973" s="264">
        <f t="shared" si="109"/>
        <v>795.72008772628419</v>
      </c>
      <c r="V973" s="264">
        <f t="shared" si="110"/>
        <v>10514.835926567286</v>
      </c>
      <c r="W973" s="264">
        <f t="shared" si="111"/>
        <v>206.28060141935188</v>
      </c>
      <c r="X973" s="264">
        <f t="shared" si="112"/>
        <v>3309.677419354839</v>
      </c>
    </row>
    <row r="974" spans="1:24" ht="12.75" customHeight="1" x14ac:dyDescent="0.25">
      <c r="B974" s="227"/>
      <c r="P974" s="264">
        <f t="shared" si="113"/>
        <v>0</v>
      </c>
      <c r="Q974" s="266">
        <f t="shared" si="107"/>
        <v>0</v>
      </c>
      <c r="T974" s="264">
        <f t="shared" si="108"/>
        <v>0</v>
      </c>
      <c r="U974" s="264">
        <f t="shared" si="109"/>
        <v>0</v>
      </c>
      <c r="V974" s="264">
        <f t="shared" si="110"/>
        <v>0</v>
      </c>
      <c r="W974" s="264">
        <f t="shared" si="111"/>
        <v>0</v>
      </c>
      <c r="X974" s="264">
        <f t="shared" si="112"/>
        <v>0</v>
      </c>
    </row>
    <row r="975" spans="1:24" ht="12.75" customHeight="1" x14ac:dyDescent="0.25">
      <c r="A975" s="2" t="s">
        <v>123</v>
      </c>
      <c r="B975" s="227" t="s">
        <v>566</v>
      </c>
      <c r="C975" s="3" t="s">
        <v>148</v>
      </c>
      <c r="D975" s="1">
        <v>1</v>
      </c>
      <c r="E975" s="143">
        <v>155000</v>
      </c>
      <c r="F975" s="144">
        <f>E975*D975</f>
        <v>155000</v>
      </c>
      <c r="H975" s="146">
        <v>21000</v>
      </c>
      <c r="J975" s="264">
        <v>23255</v>
      </c>
      <c r="K975" s="264">
        <v>8139.2499999999991</v>
      </c>
      <c r="L975" s="264">
        <v>107554</v>
      </c>
      <c r="M975" s="264">
        <v>2110</v>
      </c>
      <c r="N975" s="264">
        <v>33853.979999999996</v>
      </c>
      <c r="O975" s="264">
        <f>SUM(J975:N975)</f>
        <v>174912.22999999998</v>
      </c>
      <c r="P975" s="264">
        <f t="shared" si="113"/>
        <v>174912.22999999998</v>
      </c>
      <c r="Q975" s="266">
        <f t="shared" si="107"/>
        <v>-19912.229999999981</v>
      </c>
      <c r="T975" s="264">
        <f t="shared" si="108"/>
        <v>23255</v>
      </c>
      <c r="U975" s="264">
        <f t="shared" si="109"/>
        <v>8139.2499999999991</v>
      </c>
      <c r="V975" s="264">
        <f t="shared" si="110"/>
        <v>107554</v>
      </c>
      <c r="W975" s="264">
        <f t="shared" si="111"/>
        <v>2110</v>
      </c>
      <c r="X975" s="264">
        <f t="shared" si="112"/>
        <v>33853.979999999996</v>
      </c>
    </row>
    <row r="976" spans="1:24" ht="12.75" customHeight="1" x14ac:dyDescent="0.25">
      <c r="B976" s="227"/>
      <c r="P976" s="264">
        <f t="shared" si="113"/>
        <v>0</v>
      </c>
      <c r="Q976" s="266">
        <f t="shared" si="107"/>
        <v>0</v>
      </c>
      <c r="T976" s="264">
        <f t="shared" si="108"/>
        <v>0</v>
      </c>
      <c r="U976" s="264">
        <f t="shared" si="109"/>
        <v>0</v>
      </c>
      <c r="V976" s="264">
        <f t="shared" si="110"/>
        <v>0</v>
      </c>
      <c r="W976" s="264">
        <f t="shared" si="111"/>
        <v>0</v>
      </c>
      <c r="X976" s="264">
        <f t="shared" si="112"/>
        <v>0</v>
      </c>
    </row>
    <row r="977" spans="1:24" ht="12.75" customHeight="1" x14ac:dyDescent="0.25">
      <c r="B977" s="227"/>
      <c r="P977" s="264">
        <f t="shared" si="113"/>
        <v>0</v>
      </c>
      <c r="Q977" s="266">
        <f t="shared" si="107"/>
        <v>0</v>
      </c>
      <c r="T977" s="264">
        <f t="shared" si="108"/>
        <v>0</v>
      </c>
      <c r="U977" s="264">
        <f t="shared" si="109"/>
        <v>0</v>
      </c>
      <c r="V977" s="264">
        <f t="shared" si="110"/>
        <v>0</v>
      </c>
      <c r="W977" s="264">
        <f t="shared" si="111"/>
        <v>0</v>
      </c>
      <c r="X977" s="264">
        <f t="shared" si="112"/>
        <v>0</v>
      </c>
    </row>
    <row r="978" spans="1:24" ht="12.75" customHeight="1" x14ac:dyDescent="0.25">
      <c r="B978" s="227"/>
      <c r="P978" s="264">
        <f t="shared" si="113"/>
        <v>0</v>
      </c>
      <c r="Q978" s="266">
        <f t="shared" si="107"/>
        <v>0</v>
      </c>
      <c r="T978" s="264">
        <f t="shared" si="108"/>
        <v>0</v>
      </c>
      <c r="U978" s="264">
        <f t="shared" si="109"/>
        <v>0</v>
      </c>
      <c r="V978" s="264">
        <f t="shared" si="110"/>
        <v>0</v>
      </c>
      <c r="W978" s="264">
        <f t="shared" si="111"/>
        <v>0</v>
      </c>
      <c r="X978" s="264">
        <f t="shared" si="112"/>
        <v>0</v>
      </c>
    </row>
    <row r="979" spans="1:24" ht="12.75" customHeight="1" x14ac:dyDescent="0.25">
      <c r="A979" s="2" t="s">
        <v>173</v>
      </c>
      <c r="B979" s="227" t="s">
        <v>567</v>
      </c>
      <c r="C979" s="3" t="s">
        <v>148</v>
      </c>
      <c r="D979" s="1">
        <v>1</v>
      </c>
      <c r="E979" s="143">
        <f>H979</f>
        <v>23000</v>
      </c>
      <c r="F979" s="144">
        <f>E979*D979</f>
        <v>23000</v>
      </c>
      <c r="H979" s="146">
        <v>23000</v>
      </c>
      <c r="J979" s="264">
        <v>4328.1322866903029</v>
      </c>
      <c r="K979" s="264">
        <v>1514.8463003416057</v>
      </c>
      <c r="L979" s="264">
        <v>22551</v>
      </c>
      <c r="M979" s="264">
        <v>392.70518705295797</v>
      </c>
      <c r="N979" s="264">
        <v>6300.7741935483873</v>
      </c>
      <c r="O979" s="264">
        <f>SUM(J979:N979)</f>
        <v>35087.457967633258</v>
      </c>
      <c r="P979" s="264">
        <f t="shared" si="113"/>
        <v>35087.457967633258</v>
      </c>
      <c r="Q979" s="266">
        <f t="shared" si="107"/>
        <v>-12087.457967633258</v>
      </c>
      <c r="T979" s="264">
        <f t="shared" si="108"/>
        <v>4328.1322866903029</v>
      </c>
      <c r="U979" s="264">
        <f t="shared" si="109"/>
        <v>1514.8463003416057</v>
      </c>
      <c r="V979" s="264">
        <f t="shared" si="110"/>
        <v>22551</v>
      </c>
      <c r="W979" s="264">
        <f t="shared" si="111"/>
        <v>392.70518705295797</v>
      </c>
      <c r="X979" s="264">
        <f t="shared" si="112"/>
        <v>6300.7741935483873</v>
      </c>
    </row>
    <row r="980" spans="1:24" ht="12.75" customHeight="1" x14ac:dyDescent="0.25">
      <c r="B980" s="227"/>
      <c r="P980" s="264">
        <f t="shared" si="113"/>
        <v>0</v>
      </c>
      <c r="Q980" s="266">
        <f t="shared" si="107"/>
        <v>0</v>
      </c>
      <c r="T980" s="264">
        <f t="shared" si="108"/>
        <v>0</v>
      </c>
      <c r="U980" s="264">
        <f t="shared" si="109"/>
        <v>0</v>
      </c>
      <c r="V980" s="264">
        <f t="shared" si="110"/>
        <v>0</v>
      </c>
      <c r="W980" s="264">
        <f t="shared" si="111"/>
        <v>0</v>
      </c>
      <c r="X980" s="264">
        <f t="shared" si="112"/>
        <v>0</v>
      </c>
    </row>
    <row r="981" spans="1:24" ht="12.75" customHeight="1" x14ac:dyDescent="0.25">
      <c r="B981" s="227"/>
      <c r="P981" s="264">
        <f t="shared" si="113"/>
        <v>0</v>
      </c>
      <c r="Q981" s="266">
        <f t="shared" si="107"/>
        <v>0</v>
      </c>
      <c r="T981" s="264">
        <f t="shared" si="108"/>
        <v>0</v>
      </c>
      <c r="U981" s="264">
        <f t="shared" si="109"/>
        <v>0</v>
      </c>
      <c r="V981" s="264">
        <f t="shared" si="110"/>
        <v>0</v>
      </c>
      <c r="W981" s="264">
        <f t="shared" si="111"/>
        <v>0</v>
      </c>
      <c r="X981" s="264">
        <f t="shared" si="112"/>
        <v>0</v>
      </c>
    </row>
    <row r="982" spans="1:24" ht="12.75" customHeight="1" x14ac:dyDescent="0.25">
      <c r="A982" s="2" t="s">
        <v>160</v>
      </c>
      <c r="B982" s="227" t="s">
        <v>568</v>
      </c>
      <c r="C982" s="3" t="s">
        <v>148</v>
      </c>
      <c r="D982" s="1">
        <v>3</v>
      </c>
      <c r="E982" s="143">
        <f>H982</f>
        <v>1685</v>
      </c>
      <c r="F982" s="144">
        <f>E982*D982</f>
        <v>5055</v>
      </c>
      <c r="H982" s="146">
        <v>1685</v>
      </c>
      <c r="J982" s="264">
        <v>352.45680076230241</v>
      </c>
      <c r="K982" s="264">
        <v>123.35988026680582</v>
      </c>
      <c r="L982" s="264">
        <v>1630.1070199608114</v>
      </c>
      <c r="M982" s="264">
        <v>31.979524816532273</v>
      </c>
      <c r="N982" s="264">
        <v>513.09677419354841</v>
      </c>
      <c r="O982" s="264">
        <v>2651</v>
      </c>
      <c r="P982" s="264">
        <f t="shared" si="113"/>
        <v>7953</v>
      </c>
      <c r="Q982" s="266">
        <f t="shared" si="107"/>
        <v>-2898</v>
      </c>
      <c r="T982" s="264">
        <f t="shared" si="108"/>
        <v>1057.3704022869072</v>
      </c>
      <c r="U982" s="264">
        <f t="shared" si="109"/>
        <v>370.07964080041745</v>
      </c>
      <c r="V982" s="264">
        <f t="shared" si="110"/>
        <v>4890.3210598824344</v>
      </c>
      <c r="W982" s="264">
        <f t="shared" si="111"/>
        <v>95.938574449596814</v>
      </c>
      <c r="X982" s="264">
        <f t="shared" si="112"/>
        <v>1539.2903225806454</v>
      </c>
    </row>
    <row r="983" spans="1:24" ht="12.75" customHeight="1" x14ac:dyDescent="0.25">
      <c r="B983" s="227"/>
      <c r="P983" s="264">
        <f t="shared" si="113"/>
        <v>0</v>
      </c>
      <c r="Q983" s="266">
        <f t="shared" si="107"/>
        <v>0</v>
      </c>
      <c r="T983" s="264">
        <f t="shared" si="108"/>
        <v>0</v>
      </c>
      <c r="U983" s="264">
        <f t="shared" si="109"/>
        <v>0</v>
      </c>
      <c r="V983" s="264">
        <f t="shared" si="110"/>
        <v>0</v>
      </c>
      <c r="W983" s="264">
        <f t="shared" si="111"/>
        <v>0</v>
      </c>
      <c r="X983" s="264">
        <f t="shared" si="112"/>
        <v>0</v>
      </c>
    </row>
    <row r="984" spans="1:24" ht="12.75" customHeight="1" x14ac:dyDescent="0.25">
      <c r="B984" s="227"/>
      <c r="P984" s="264">
        <f t="shared" si="113"/>
        <v>0</v>
      </c>
      <c r="Q984" s="266">
        <f t="shared" si="107"/>
        <v>0</v>
      </c>
      <c r="T984" s="264">
        <f t="shared" si="108"/>
        <v>0</v>
      </c>
      <c r="U984" s="264">
        <f t="shared" si="109"/>
        <v>0</v>
      </c>
      <c r="V984" s="264">
        <f t="shared" si="110"/>
        <v>0</v>
      </c>
      <c r="W984" s="264">
        <f t="shared" si="111"/>
        <v>0</v>
      </c>
      <c r="X984" s="264">
        <f t="shared" si="112"/>
        <v>0</v>
      </c>
    </row>
    <row r="985" spans="1:24" ht="12.75" customHeight="1" x14ac:dyDescent="0.25">
      <c r="A985" s="2" t="s">
        <v>4</v>
      </c>
      <c r="B985" s="227" t="s">
        <v>569</v>
      </c>
      <c r="C985" s="3" t="s">
        <v>148</v>
      </c>
      <c r="D985" s="1">
        <v>4</v>
      </c>
      <c r="E985" s="143">
        <f>H985</f>
        <v>1685</v>
      </c>
      <c r="F985" s="144">
        <f>E985*D985</f>
        <v>6740</v>
      </c>
      <c r="H985" s="146">
        <v>1685</v>
      </c>
      <c r="J985" s="264">
        <v>392.87432902776447</v>
      </c>
      <c r="K985" s="264">
        <v>137.50601515971752</v>
      </c>
      <c r="L985" s="264">
        <v>1817.0374364331185</v>
      </c>
      <c r="M985" s="264">
        <v>35.64673550843186</v>
      </c>
      <c r="N985" s="264">
        <v>571.93548387096769</v>
      </c>
      <c r="O985" s="264">
        <v>2955</v>
      </c>
      <c r="P985" s="264">
        <f t="shared" si="113"/>
        <v>11820</v>
      </c>
      <c r="Q985" s="266">
        <f t="shared" si="107"/>
        <v>-5080</v>
      </c>
      <c r="T985" s="264">
        <f t="shared" si="108"/>
        <v>1571.4973161110579</v>
      </c>
      <c r="U985" s="264">
        <f t="shared" si="109"/>
        <v>550.02406063887008</v>
      </c>
      <c r="V985" s="264">
        <f t="shared" si="110"/>
        <v>7268.149745732474</v>
      </c>
      <c r="W985" s="264">
        <f t="shared" si="111"/>
        <v>142.58694203372744</v>
      </c>
      <c r="X985" s="264">
        <f t="shared" si="112"/>
        <v>2287.7419354838707</v>
      </c>
    </row>
    <row r="986" spans="1:24" ht="12.75" customHeight="1" x14ac:dyDescent="0.25">
      <c r="B986" s="227"/>
      <c r="P986" s="264">
        <f t="shared" si="113"/>
        <v>0</v>
      </c>
      <c r="Q986" s="266">
        <f t="shared" si="107"/>
        <v>0</v>
      </c>
      <c r="T986" s="264">
        <f t="shared" si="108"/>
        <v>0</v>
      </c>
      <c r="U986" s="264">
        <f t="shared" si="109"/>
        <v>0</v>
      </c>
      <c r="V986" s="264">
        <f t="shared" si="110"/>
        <v>0</v>
      </c>
      <c r="W986" s="264">
        <f t="shared" si="111"/>
        <v>0</v>
      </c>
      <c r="X986" s="264">
        <f t="shared" si="112"/>
        <v>0</v>
      </c>
    </row>
    <row r="987" spans="1:24" ht="12.75" customHeight="1" x14ac:dyDescent="0.25">
      <c r="B987" s="227"/>
      <c r="P987" s="264">
        <f t="shared" si="113"/>
        <v>0</v>
      </c>
      <c r="Q987" s="266">
        <f t="shared" si="107"/>
        <v>0</v>
      </c>
      <c r="T987" s="264">
        <f t="shared" si="108"/>
        <v>0</v>
      </c>
      <c r="U987" s="264">
        <f t="shared" si="109"/>
        <v>0</v>
      </c>
      <c r="V987" s="264">
        <f t="shared" si="110"/>
        <v>0</v>
      </c>
      <c r="W987" s="264">
        <f t="shared" si="111"/>
        <v>0</v>
      </c>
      <c r="X987" s="264">
        <f t="shared" si="112"/>
        <v>0</v>
      </c>
    </row>
    <row r="988" spans="1:24" ht="12.75" customHeight="1" x14ac:dyDescent="0.25">
      <c r="A988" s="2" t="s">
        <v>161</v>
      </c>
      <c r="B988" s="227" t="s">
        <v>570</v>
      </c>
      <c r="C988" s="3" t="s">
        <v>148</v>
      </c>
      <c r="D988" s="1">
        <v>1</v>
      </c>
      <c r="E988" s="143">
        <f>H988</f>
        <v>1940</v>
      </c>
      <c r="F988" s="144">
        <f>E988*D988</f>
        <v>1940</v>
      </c>
      <c r="H988" s="146">
        <v>1940</v>
      </c>
      <c r="J988" s="264">
        <v>419.33185575416888</v>
      </c>
      <c r="K988" s="264">
        <v>146.76614951395908</v>
      </c>
      <c r="L988" s="264">
        <v>1939.4030709001881</v>
      </c>
      <c r="M988" s="264">
        <v>38.047310928458238</v>
      </c>
      <c r="N988" s="264">
        <v>610.45161290322574</v>
      </c>
      <c r="O988" s="264">
        <v>3154</v>
      </c>
      <c r="P988" s="264">
        <f t="shared" si="113"/>
        <v>3154</v>
      </c>
      <c r="Q988" s="266">
        <f t="shared" si="107"/>
        <v>-1214</v>
      </c>
      <c r="T988" s="264">
        <f t="shared" si="108"/>
        <v>419.33185575416888</v>
      </c>
      <c r="U988" s="264">
        <f t="shared" si="109"/>
        <v>146.76614951395908</v>
      </c>
      <c r="V988" s="264">
        <f t="shared" si="110"/>
        <v>1939.4030709001881</v>
      </c>
      <c r="W988" s="264">
        <f t="shared" si="111"/>
        <v>38.047310928458238</v>
      </c>
      <c r="X988" s="264">
        <f t="shared" si="112"/>
        <v>610.45161290322574</v>
      </c>
    </row>
    <row r="989" spans="1:24" ht="12.75" customHeight="1" x14ac:dyDescent="0.25">
      <c r="B989" s="227"/>
      <c r="P989" s="264">
        <f t="shared" si="113"/>
        <v>0</v>
      </c>
      <c r="Q989" s="266">
        <f t="shared" si="107"/>
        <v>0</v>
      </c>
      <c r="T989" s="264">
        <f t="shared" si="108"/>
        <v>0</v>
      </c>
      <c r="U989" s="264">
        <f t="shared" si="109"/>
        <v>0</v>
      </c>
      <c r="V989" s="264">
        <f t="shared" si="110"/>
        <v>0</v>
      </c>
      <c r="W989" s="264">
        <f t="shared" si="111"/>
        <v>0</v>
      </c>
      <c r="X989" s="264">
        <f t="shared" si="112"/>
        <v>0</v>
      </c>
    </row>
    <row r="990" spans="1:24" ht="12.75" customHeight="1" thickBot="1" x14ac:dyDescent="0.3">
      <c r="B990" s="227"/>
      <c r="P990" s="264">
        <f t="shared" si="113"/>
        <v>0</v>
      </c>
      <c r="Q990" s="266">
        <f t="shared" si="107"/>
        <v>0</v>
      </c>
      <c r="T990" s="264">
        <f t="shared" si="108"/>
        <v>0</v>
      </c>
      <c r="U990" s="264">
        <f t="shared" si="109"/>
        <v>0</v>
      </c>
      <c r="V990" s="264">
        <f t="shared" si="110"/>
        <v>0</v>
      </c>
      <c r="W990" s="264">
        <f t="shared" si="111"/>
        <v>0</v>
      </c>
      <c r="X990" s="264">
        <f t="shared" si="112"/>
        <v>0</v>
      </c>
    </row>
    <row r="991" spans="1:24" ht="12.75" customHeight="1" thickBot="1" x14ac:dyDescent="0.3">
      <c r="A991" s="18" t="s">
        <v>38</v>
      </c>
      <c r="B991" s="19" t="s">
        <v>571</v>
      </c>
      <c r="C991" s="20"/>
      <c r="D991" s="21"/>
      <c r="E991" s="186"/>
      <c r="F991" s="187">
        <f>F988+F985+F982+F979+F975+F973</f>
        <v>208835</v>
      </c>
      <c r="P991" s="264">
        <f t="shared" si="113"/>
        <v>0</v>
      </c>
      <c r="T991" s="264">
        <f t="shared" si="108"/>
        <v>0</v>
      </c>
      <c r="U991" s="264">
        <f t="shared" si="109"/>
        <v>0</v>
      </c>
      <c r="V991" s="264">
        <f t="shared" si="110"/>
        <v>0</v>
      </c>
      <c r="W991" s="264">
        <f t="shared" si="111"/>
        <v>0</v>
      </c>
      <c r="X991" s="264">
        <f t="shared" si="112"/>
        <v>0</v>
      </c>
    </row>
    <row r="992" spans="1:24" ht="12.75" customHeight="1" thickBot="1" x14ac:dyDescent="0.3">
      <c r="A992" s="27"/>
      <c r="B992" s="28"/>
      <c r="C992" s="29"/>
      <c r="D992" s="30"/>
      <c r="E992" s="153"/>
      <c r="F992" s="154"/>
      <c r="P992" s="264">
        <f t="shared" si="113"/>
        <v>0</v>
      </c>
      <c r="Q992" s="266">
        <f t="shared" si="107"/>
        <v>0</v>
      </c>
      <c r="T992" s="264">
        <f t="shared" si="108"/>
        <v>0</v>
      </c>
      <c r="U992" s="264">
        <f t="shared" si="109"/>
        <v>0</v>
      </c>
      <c r="V992" s="264">
        <f t="shared" si="110"/>
        <v>0</v>
      </c>
      <c r="W992" s="264">
        <f t="shared" si="111"/>
        <v>0</v>
      </c>
      <c r="X992" s="264">
        <f t="shared" si="112"/>
        <v>0</v>
      </c>
    </row>
    <row r="993" spans="1:24" ht="14.5" thickBot="1" x14ac:dyDescent="0.3">
      <c r="A993" s="221" t="s">
        <v>315</v>
      </c>
      <c r="B993" s="222"/>
      <c r="C993" s="222"/>
      <c r="D993" s="222"/>
      <c r="E993" s="222"/>
      <c r="F993" s="223"/>
      <c r="P993" s="264">
        <f t="shared" si="113"/>
        <v>0</v>
      </c>
      <c r="Q993" s="266">
        <f t="shared" si="107"/>
        <v>0</v>
      </c>
      <c r="T993" s="264">
        <f t="shared" si="108"/>
        <v>0</v>
      </c>
      <c r="U993" s="264">
        <f t="shared" si="109"/>
        <v>0</v>
      </c>
      <c r="V993" s="264">
        <f t="shared" si="110"/>
        <v>0</v>
      </c>
      <c r="W993" s="264">
        <f t="shared" si="111"/>
        <v>0</v>
      </c>
      <c r="X993" s="264">
        <f t="shared" si="112"/>
        <v>0</v>
      </c>
    </row>
    <row r="994" spans="1:24" ht="12.75" customHeight="1" x14ac:dyDescent="0.25">
      <c r="A994" s="5"/>
      <c r="B994" s="4"/>
      <c r="C994" s="6"/>
      <c r="D994" s="7"/>
      <c r="P994" s="264">
        <f t="shared" si="113"/>
        <v>0</v>
      </c>
      <c r="Q994" s="266">
        <f t="shared" si="107"/>
        <v>0</v>
      </c>
      <c r="T994" s="264">
        <f t="shared" si="108"/>
        <v>0</v>
      </c>
      <c r="U994" s="264">
        <f t="shared" si="109"/>
        <v>0</v>
      </c>
      <c r="V994" s="264">
        <f t="shared" si="110"/>
        <v>0</v>
      </c>
      <c r="W994" s="264">
        <f t="shared" si="111"/>
        <v>0</v>
      </c>
      <c r="X994" s="264">
        <f t="shared" si="112"/>
        <v>0</v>
      </c>
    </row>
    <row r="995" spans="1:24" ht="12.75" customHeight="1" x14ac:dyDescent="0.25">
      <c r="A995" s="2" t="s">
        <v>39</v>
      </c>
      <c r="B995" s="227" t="s">
        <v>572</v>
      </c>
      <c r="C995" s="3" t="s">
        <v>148</v>
      </c>
      <c r="D995" s="1">
        <v>1</v>
      </c>
      <c r="E995" s="143">
        <f>H995</f>
        <v>23370</v>
      </c>
      <c r="F995" s="144">
        <f>E995*D995</f>
        <v>23370</v>
      </c>
      <c r="H995" s="146">
        <v>23370</v>
      </c>
      <c r="J995" s="264">
        <v>3928.8762426732546</v>
      </c>
      <c r="K995" s="264">
        <v>1375.1066849356389</v>
      </c>
      <c r="L995" s="264">
        <v>18170.98926701695</v>
      </c>
      <c r="M995" s="264">
        <v>356.47941827738407</v>
      </c>
      <c r="N995" s="264">
        <v>5719.5483870967737</v>
      </c>
      <c r="O995" s="264">
        <v>29551</v>
      </c>
      <c r="P995" s="264">
        <f t="shared" si="113"/>
        <v>29551</v>
      </c>
      <c r="Q995" s="266">
        <f t="shared" si="107"/>
        <v>-6181</v>
      </c>
      <c r="T995" s="264">
        <f t="shared" si="108"/>
        <v>3928.8762426732546</v>
      </c>
      <c r="U995" s="264">
        <f t="shared" si="109"/>
        <v>1375.1066849356389</v>
      </c>
      <c r="V995" s="264">
        <f t="shared" si="110"/>
        <v>18170.98926701695</v>
      </c>
      <c r="W995" s="264">
        <f t="shared" si="111"/>
        <v>356.47941827738407</v>
      </c>
      <c r="X995" s="264">
        <f t="shared" si="112"/>
        <v>5719.5483870967737</v>
      </c>
    </row>
    <row r="996" spans="1:24" ht="12.75" customHeight="1" x14ac:dyDescent="0.25">
      <c r="B996" s="227"/>
      <c r="P996" s="264">
        <f t="shared" si="113"/>
        <v>0</v>
      </c>
      <c r="Q996" s="266">
        <f t="shared" si="107"/>
        <v>0</v>
      </c>
      <c r="T996" s="264">
        <f t="shared" si="108"/>
        <v>0</v>
      </c>
      <c r="U996" s="264">
        <f t="shared" si="109"/>
        <v>0</v>
      </c>
      <c r="V996" s="264">
        <f t="shared" si="110"/>
        <v>0</v>
      </c>
      <c r="W996" s="264">
        <f t="shared" si="111"/>
        <v>0</v>
      </c>
      <c r="X996" s="264">
        <f t="shared" si="112"/>
        <v>0</v>
      </c>
    </row>
    <row r="997" spans="1:24" ht="12.75" customHeight="1" x14ac:dyDescent="0.25">
      <c r="B997" s="227"/>
      <c r="P997" s="264">
        <f t="shared" si="113"/>
        <v>0</v>
      </c>
      <c r="Q997" s="266">
        <f t="shared" si="107"/>
        <v>0</v>
      </c>
      <c r="T997" s="264">
        <f t="shared" si="108"/>
        <v>0</v>
      </c>
      <c r="U997" s="264">
        <f t="shared" si="109"/>
        <v>0</v>
      </c>
      <c r="V997" s="264">
        <f t="shared" si="110"/>
        <v>0</v>
      </c>
      <c r="W997" s="264">
        <f t="shared" si="111"/>
        <v>0</v>
      </c>
      <c r="X997" s="264">
        <f t="shared" si="112"/>
        <v>0</v>
      </c>
    </row>
    <row r="998" spans="1:24" ht="12.75" customHeight="1" x14ac:dyDescent="0.25">
      <c r="A998" s="2" t="s">
        <v>88</v>
      </c>
      <c r="B998" s="227" t="s">
        <v>573</v>
      </c>
      <c r="C998" s="3" t="s">
        <v>148</v>
      </c>
      <c r="D998" s="1">
        <v>1</v>
      </c>
      <c r="E998" s="143">
        <f>H998</f>
        <v>2660</v>
      </c>
      <c r="F998" s="144">
        <f>E998*D998</f>
        <v>2660</v>
      </c>
      <c r="H998" s="146">
        <v>2660</v>
      </c>
      <c r="J998" s="264">
        <v>649.77159544532719</v>
      </c>
      <c r="K998" s="264">
        <v>227.42005840586447</v>
      </c>
      <c r="L998" s="264">
        <v>3005.1831510009338</v>
      </c>
      <c r="M998" s="264">
        <v>58.955840309165353</v>
      </c>
      <c r="N998" s="264">
        <v>945.91935483870964</v>
      </c>
      <c r="O998" s="264">
        <v>4887.25</v>
      </c>
      <c r="P998" s="264">
        <f t="shared" si="113"/>
        <v>4887.25</v>
      </c>
      <c r="Q998" s="266">
        <f t="shared" si="107"/>
        <v>-2227.25</v>
      </c>
      <c r="T998" s="264">
        <f t="shared" si="108"/>
        <v>649.77159544532719</v>
      </c>
      <c r="U998" s="264">
        <f t="shared" si="109"/>
        <v>227.42005840586447</v>
      </c>
      <c r="V998" s="264">
        <f t="shared" si="110"/>
        <v>3005.1831510009338</v>
      </c>
      <c r="W998" s="264">
        <f t="shared" si="111"/>
        <v>58.955840309165353</v>
      </c>
      <c r="X998" s="264">
        <f t="shared" si="112"/>
        <v>945.91935483870964</v>
      </c>
    </row>
    <row r="999" spans="1:24" ht="12.75" customHeight="1" x14ac:dyDescent="0.25">
      <c r="B999" s="227"/>
      <c r="P999" s="264">
        <f t="shared" si="113"/>
        <v>0</v>
      </c>
      <c r="Q999" s="266">
        <f t="shared" si="107"/>
        <v>0</v>
      </c>
      <c r="T999" s="264">
        <f t="shared" si="108"/>
        <v>0</v>
      </c>
      <c r="U999" s="264">
        <f t="shared" si="109"/>
        <v>0</v>
      </c>
      <c r="V999" s="264">
        <f t="shared" si="110"/>
        <v>0</v>
      </c>
      <c r="W999" s="264">
        <f t="shared" si="111"/>
        <v>0</v>
      </c>
      <c r="X999" s="264">
        <f t="shared" si="112"/>
        <v>0</v>
      </c>
    </row>
    <row r="1000" spans="1:24" ht="12.75" customHeight="1" thickBot="1" x14ac:dyDescent="0.3">
      <c r="B1000" s="227"/>
      <c r="P1000" s="264">
        <f t="shared" si="113"/>
        <v>0</v>
      </c>
      <c r="Q1000" s="266">
        <f t="shared" si="107"/>
        <v>0</v>
      </c>
      <c r="T1000" s="264">
        <f t="shared" si="108"/>
        <v>0</v>
      </c>
      <c r="U1000" s="264">
        <f t="shared" si="109"/>
        <v>0</v>
      </c>
      <c r="V1000" s="264">
        <f t="shared" si="110"/>
        <v>0</v>
      </c>
      <c r="W1000" s="264">
        <f t="shared" si="111"/>
        <v>0</v>
      </c>
      <c r="X1000" s="264">
        <f t="shared" si="112"/>
        <v>0</v>
      </c>
    </row>
    <row r="1001" spans="1:24" ht="12.75" customHeight="1" thickBot="1" x14ac:dyDescent="0.3">
      <c r="A1001" s="18" t="s">
        <v>162</v>
      </c>
      <c r="B1001" s="19" t="s">
        <v>574</v>
      </c>
      <c r="C1001" s="20"/>
      <c r="D1001" s="21"/>
      <c r="E1001" s="186"/>
      <c r="F1001" s="187">
        <f>F998+F995</f>
        <v>26030</v>
      </c>
      <c r="P1001" s="264">
        <f t="shared" si="113"/>
        <v>0</v>
      </c>
      <c r="T1001" s="264">
        <f t="shared" si="108"/>
        <v>0</v>
      </c>
      <c r="U1001" s="264">
        <f t="shared" si="109"/>
        <v>0</v>
      </c>
      <c r="V1001" s="264">
        <f t="shared" si="110"/>
        <v>0</v>
      </c>
      <c r="W1001" s="264">
        <f t="shared" si="111"/>
        <v>0</v>
      </c>
      <c r="X1001" s="264">
        <f t="shared" si="112"/>
        <v>0</v>
      </c>
    </row>
    <row r="1002" spans="1:24" ht="12.75" customHeight="1" thickBot="1" x14ac:dyDescent="0.3">
      <c r="A1002" s="27"/>
      <c r="B1002" s="28"/>
      <c r="C1002" s="29"/>
      <c r="D1002" s="30"/>
      <c r="E1002" s="153"/>
      <c r="F1002" s="154"/>
      <c r="P1002" s="264">
        <f t="shared" si="113"/>
        <v>0</v>
      </c>
      <c r="Q1002" s="266">
        <f t="shared" si="107"/>
        <v>0</v>
      </c>
      <c r="T1002" s="264">
        <f t="shared" si="108"/>
        <v>0</v>
      </c>
      <c r="U1002" s="264">
        <f t="shared" si="109"/>
        <v>0</v>
      </c>
      <c r="V1002" s="264">
        <f t="shared" si="110"/>
        <v>0</v>
      </c>
      <c r="W1002" s="264">
        <f t="shared" si="111"/>
        <v>0</v>
      </c>
      <c r="X1002" s="264">
        <f t="shared" si="112"/>
        <v>0</v>
      </c>
    </row>
    <row r="1003" spans="1:24" ht="14.5" thickBot="1" x14ac:dyDescent="0.3">
      <c r="A1003" s="221" t="s">
        <v>316</v>
      </c>
      <c r="B1003" s="222"/>
      <c r="C1003" s="222"/>
      <c r="D1003" s="222"/>
      <c r="E1003" s="222"/>
      <c r="F1003" s="223"/>
      <c r="P1003" s="264">
        <f t="shared" si="113"/>
        <v>0</v>
      </c>
      <c r="Q1003" s="266">
        <f t="shared" si="107"/>
        <v>0</v>
      </c>
      <c r="T1003" s="264">
        <f t="shared" si="108"/>
        <v>0</v>
      </c>
      <c r="U1003" s="264">
        <f t="shared" si="109"/>
        <v>0</v>
      </c>
      <c r="V1003" s="264">
        <f t="shared" si="110"/>
        <v>0</v>
      </c>
      <c r="W1003" s="264">
        <f t="shared" si="111"/>
        <v>0</v>
      </c>
      <c r="X1003" s="264">
        <f t="shared" si="112"/>
        <v>0</v>
      </c>
    </row>
    <row r="1004" spans="1:24" ht="14" x14ac:dyDescent="0.25">
      <c r="A1004" s="55"/>
      <c r="B1004" s="56"/>
      <c r="C1004" s="57"/>
      <c r="D1004" s="58"/>
      <c r="E1004" s="170"/>
      <c r="F1004" s="170"/>
      <c r="P1004" s="264">
        <f t="shared" si="113"/>
        <v>0</v>
      </c>
      <c r="Q1004" s="266">
        <f t="shared" si="107"/>
        <v>0</v>
      </c>
      <c r="T1004" s="264">
        <f t="shared" si="108"/>
        <v>0</v>
      </c>
      <c r="U1004" s="264">
        <f t="shared" si="109"/>
        <v>0</v>
      </c>
      <c r="V1004" s="264">
        <f t="shared" si="110"/>
        <v>0</v>
      </c>
      <c r="W1004" s="264">
        <f t="shared" si="111"/>
        <v>0</v>
      </c>
      <c r="X1004" s="264">
        <f t="shared" si="112"/>
        <v>0</v>
      </c>
    </row>
    <row r="1005" spans="1:24" ht="12.75" customHeight="1" x14ac:dyDescent="0.25">
      <c r="A1005" s="2" t="s">
        <v>39</v>
      </c>
      <c r="B1005" s="227" t="s">
        <v>572</v>
      </c>
      <c r="C1005" s="3" t="s">
        <v>148</v>
      </c>
      <c r="D1005" s="1">
        <v>1</v>
      </c>
      <c r="E1005" s="143">
        <f>H1005</f>
        <v>23370</v>
      </c>
      <c r="F1005" s="144">
        <f>E1005*D1005</f>
        <v>23370</v>
      </c>
      <c r="H1005" s="146">
        <v>23370</v>
      </c>
      <c r="J1005" s="264">
        <v>4005.2175082325584</v>
      </c>
      <c r="K1005" s="264">
        <v>1401.8261278813952</v>
      </c>
      <c r="L1005" s="264">
        <v>18524.066389182735</v>
      </c>
      <c r="M1005" s="264">
        <v>363.40610373557075</v>
      </c>
      <c r="N1005" s="264">
        <v>5830.6838709677422</v>
      </c>
      <c r="O1005" s="264">
        <v>30125.200000000001</v>
      </c>
      <c r="P1005" s="264">
        <f t="shared" si="113"/>
        <v>30125.200000000001</v>
      </c>
      <c r="Q1005" s="266">
        <f t="shared" si="107"/>
        <v>-6755.2000000000007</v>
      </c>
      <c r="T1005" s="264">
        <f t="shared" si="108"/>
        <v>4005.2175082325584</v>
      </c>
      <c r="U1005" s="264">
        <f t="shared" si="109"/>
        <v>1401.8261278813952</v>
      </c>
      <c r="V1005" s="264">
        <f t="shared" si="110"/>
        <v>18524.066389182735</v>
      </c>
      <c r="W1005" s="264">
        <f t="shared" si="111"/>
        <v>363.40610373557075</v>
      </c>
      <c r="X1005" s="264">
        <f t="shared" si="112"/>
        <v>5830.6838709677422</v>
      </c>
    </row>
    <row r="1006" spans="1:24" ht="12.75" customHeight="1" x14ac:dyDescent="0.25">
      <c r="B1006" s="227"/>
      <c r="P1006" s="264">
        <f t="shared" si="113"/>
        <v>0</v>
      </c>
      <c r="Q1006" s="266">
        <f t="shared" si="107"/>
        <v>0</v>
      </c>
      <c r="T1006" s="264">
        <f t="shared" si="108"/>
        <v>0</v>
      </c>
      <c r="U1006" s="264">
        <f t="shared" si="109"/>
        <v>0</v>
      </c>
      <c r="V1006" s="264">
        <f t="shared" si="110"/>
        <v>0</v>
      </c>
      <c r="W1006" s="264">
        <f t="shared" si="111"/>
        <v>0</v>
      </c>
      <c r="X1006" s="264">
        <f t="shared" si="112"/>
        <v>0</v>
      </c>
    </row>
    <row r="1007" spans="1:24" ht="12.75" customHeight="1" x14ac:dyDescent="0.25">
      <c r="B1007" s="227"/>
      <c r="P1007" s="264">
        <f t="shared" si="113"/>
        <v>0</v>
      </c>
      <c r="Q1007" s="266">
        <f t="shared" si="107"/>
        <v>0</v>
      </c>
      <c r="T1007" s="264">
        <f t="shared" si="108"/>
        <v>0</v>
      </c>
      <c r="U1007" s="264">
        <f t="shared" si="109"/>
        <v>0</v>
      </c>
      <c r="V1007" s="264">
        <f t="shared" si="110"/>
        <v>0</v>
      </c>
      <c r="W1007" s="264">
        <f t="shared" si="111"/>
        <v>0</v>
      </c>
      <c r="X1007" s="264">
        <f t="shared" si="112"/>
        <v>0</v>
      </c>
    </row>
    <row r="1008" spans="1:24" ht="12.75" customHeight="1" x14ac:dyDescent="0.25">
      <c r="A1008" s="2" t="s">
        <v>88</v>
      </c>
      <c r="B1008" s="227" t="s">
        <v>573</v>
      </c>
      <c r="C1008" s="3" t="s">
        <v>148</v>
      </c>
      <c r="D1008" s="1">
        <v>6</v>
      </c>
      <c r="E1008" s="143">
        <f>H1008</f>
        <v>2660</v>
      </c>
      <c r="F1008" s="144">
        <f>E1008*D1008</f>
        <v>15960</v>
      </c>
      <c r="H1008" s="146">
        <v>2660</v>
      </c>
      <c r="J1008" s="264">
        <v>649.77159544532719</v>
      </c>
      <c r="K1008" s="264">
        <v>227.42005840586447</v>
      </c>
      <c r="L1008" s="264">
        <v>3005.1831510009338</v>
      </c>
      <c r="M1008" s="264">
        <v>58.955840309165353</v>
      </c>
      <c r="N1008" s="264">
        <v>945.91935483870964</v>
      </c>
      <c r="O1008" s="264">
        <v>4887.25</v>
      </c>
      <c r="P1008" s="264">
        <f t="shared" si="113"/>
        <v>29323.5</v>
      </c>
      <c r="Q1008" s="266">
        <f t="shared" si="107"/>
        <v>-13363.5</v>
      </c>
      <c r="T1008" s="264">
        <f t="shared" si="108"/>
        <v>3898.6295726719632</v>
      </c>
      <c r="U1008" s="264">
        <f t="shared" si="109"/>
        <v>1364.5203504351869</v>
      </c>
      <c r="V1008" s="264">
        <f t="shared" si="110"/>
        <v>18031.098906005602</v>
      </c>
      <c r="W1008" s="264">
        <f t="shared" si="111"/>
        <v>353.73504185499212</v>
      </c>
      <c r="X1008" s="264">
        <f t="shared" si="112"/>
        <v>5675.5161290322576</v>
      </c>
    </row>
    <row r="1009" spans="1:24" ht="12.75" customHeight="1" x14ac:dyDescent="0.25">
      <c r="B1009" s="227"/>
      <c r="P1009" s="264">
        <f t="shared" si="113"/>
        <v>0</v>
      </c>
      <c r="Q1009" s="266">
        <f t="shared" si="107"/>
        <v>0</v>
      </c>
      <c r="T1009" s="264">
        <f t="shared" si="108"/>
        <v>0</v>
      </c>
      <c r="U1009" s="264">
        <f t="shared" si="109"/>
        <v>0</v>
      </c>
      <c r="V1009" s="264">
        <f t="shared" si="110"/>
        <v>0</v>
      </c>
      <c r="W1009" s="264">
        <f t="shared" si="111"/>
        <v>0</v>
      </c>
      <c r="X1009" s="264">
        <f t="shared" si="112"/>
        <v>0</v>
      </c>
    </row>
    <row r="1010" spans="1:24" ht="12.75" customHeight="1" thickBot="1" x14ac:dyDescent="0.3">
      <c r="B1010" s="227"/>
      <c r="P1010" s="264">
        <f t="shared" si="113"/>
        <v>0</v>
      </c>
      <c r="Q1010" s="266">
        <f t="shared" si="107"/>
        <v>0</v>
      </c>
      <c r="T1010" s="264">
        <f t="shared" si="108"/>
        <v>0</v>
      </c>
      <c r="U1010" s="264">
        <f t="shared" si="109"/>
        <v>0</v>
      </c>
      <c r="V1010" s="264">
        <f t="shared" si="110"/>
        <v>0</v>
      </c>
      <c r="W1010" s="264">
        <f t="shared" si="111"/>
        <v>0</v>
      </c>
      <c r="X1010" s="264">
        <f t="shared" si="112"/>
        <v>0</v>
      </c>
    </row>
    <row r="1011" spans="1:24" ht="12.75" customHeight="1" thickBot="1" x14ac:dyDescent="0.3">
      <c r="A1011" s="18" t="s">
        <v>245</v>
      </c>
      <c r="B1011" s="19" t="s">
        <v>575</v>
      </c>
      <c r="C1011" s="20"/>
      <c r="D1011" s="21"/>
      <c r="E1011" s="186"/>
      <c r="F1011" s="187">
        <f>F1008+F1005</f>
        <v>39330</v>
      </c>
      <c r="P1011" s="264">
        <f t="shared" si="113"/>
        <v>0</v>
      </c>
      <c r="T1011" s="264">
        <f t="shared" si="108"/>
        <v>0</v>
      </c>
      <c r="U1011" s="264">
        <f t="shared" si="109"/>
        <v>0</v>
      </c>
      <c r="V1011" s="264">
        <f t="shared" si="110"/>
        <v>0</v>
      </c>
      <c r="W1011" s="264">
        <f t="shared" si="111"/>
        <v>0</v>
      </c>
      <c r="X1011" s="264">
        <f t="shared" si="112"/>
        <v>0</v>
      </c>
    </row>
    <row r="1012" spans="1:24" ht="12.75" customHeight="1" thickBot="1" x14ac:dyDescent="0.3">
      <c r="A1012" s="27"/>
      <c r="B1012" s="28"/>
      <c r="C1012" s="29"/>
      <c r="D1012" s="30"/>
      <c r="E1012" s="153"/>
      <c r="F1012" s="154"/>
      <c r="P1012" s="264">
        <f t="shared" si="113"/>
        <v>0</v>
      </c>
      <c r="Q1012" s="266">
        <f t="shared" si="107"/>
        <v>0</v>
      </c>
      <c r="T1012" s="264">
        <f t="shared" si="108"/>
        <v>0</v>
      </c>
      <c r="U1012" s="264">
        <f t="shared" si="109"/>
        <v>0</v>
      </c>
      <c r="V1012" s="264">
        <f t="shared" si="110"/>
        <v>0</v>
      </c>
      <c r="W1012" s="264">
        <f t="shared" si="111"/>
        <v>0</v>
      </c>
      <c r="X1012" s="264">
        <f t="shared" si="112"/>
        <v>0</v>
      </c>
    </row>
    <row r="1013" spans="1:24" ht="14.5" thickBot="1" x14ac:dyDescent="0.3">
      <c r="A1013" s="221" t="s">
        <v>576</v>
      </c>
      <c r="B1013" s="222"/>
      <c r="C1013" s="222"/>
      <c r="D1013" s="222"/>
      <c r="E1013" s="222"/>
      <c r="F1013" s="223"/>
      <c r="P1013" s="264">
        <f t="shared" si="113"/>
        <v>0</v>
      </c>
      <c r="Q1013" s="266">
        <f t="shared" si="107"/>
        <v>0</v>
      </c>
      <c r="T1013" s="264">
        <f t="shared" si="108"/>
        <v>0</v>
      </c>
      <c r="U1013" s="264">
        <f t="shared" si="109"/>
        <v>0</v>
      </c>
      <c r="V1013" s="264">
        <f t="shared" si="110"/>
        <v>0</v>
      </c>
      <c r="W1013" s="264">
        <f t="shared" si="111"/>
        <v>0</v>
      </c>
      <c r="X1013" s="264">
        <f t="shared" si="112"/>
        <v>0</v>
      </c>
    </row>
    <row r="1014" spans="1:24" ht="12.75" customHeight="1" x14ac:dyDescent="0.25">
      <c r="A1014" s="5"/>
      <c r="B1014" s="4"/>
      <c r="C1014" s="6"/>
      <c r="D1014" s="7"/>
      <c r="P1014" s="264">
        <f t="shared" si="113"/>
        <v>0</v>
      </c>
      <c r="Q1014" s="266">
        <f t="shared" si="107"/>
        <v>0</v>
      </c>
      <c r="T1014" s="264">
        <f t="shared" si="108"/>
        <v>0</v>
      </c>
      <c r="U1014" s="264">
        <f t="shared" si="109"/>
        <v>0</v>
      </c>
      <c r="V1014" s="264">
        <f t="shared" si="110"/>
        <v>0</v>
      </c>
      <c r="W1014" s="264">
        <f t="shared" si="111"/>
        <v>0</v>
      </c>
      <c r="X1014" s="264">
        <f t="shared" si="112"/>
        <v>0</v>
      </c>
    </row>
    <row r="1015" spans="1:24" ht="12.75" customHeight="1" x14ac:dyDescent="0.25">
      <c r="A1015" s="2" t="s">
        <v>135</v>
      </c>
      <c r="B1015" s="227" t="s">
        <v>577</v>
      </c>
      <c r="C1015" s="3" t="s">
        <v>148</v>
      </c>
      <c r="D1015" s="1">
        <v>1</v>
      </c>
      <c r="E1015" s="143">
        <f>H1015</f>
        <v>796</v>
      </c>
      <c r="F1015" s="144">
        <f>E1015*D1015</f>
        <v>796</v>
      </c>
      <c r="H1015" s="146">
        <v>796</v>
      </c>
      <c r="J1015" s="264">
        <v>192.51506884338508</v>
      </c>
      <c r="K1015" s="264">
        <v>67.380274095184774</v>
      </c>
      <c r="L1015" s="264">
        <v>890.37908898651631</v>
      </c>
      <c r="M1015" s="264">
        <v>17.467503558784884</v>
      </c>
      <c r="N1015" s="264">
        <v>280.25806451612902</v>
      </c>
      <c r="O1015" s="264">
        <v>1448</v>
      </c>
      <c r="P1015" s="264">
        <f t="shared" si="113"/>
        <v>1448</v>
      </c>
      <c r="Q1015" s="266">
        <f t="shared" si="107"/>
        <v>-652</v>
      </c>
      <c r="T1015" s="264">
        <f t="shared" si="108"/>
        <v>192.51506884338508</v>
      </c>
      <c r="U1015" s="264">
        <f t="shared" si="109"/>
        <v>67.380274095184774</v>
      </c>
      <c r="V1015" s="264">
        <f t="shared" si="110"/>
        <v>890.37908898651631</v>
      </c>
      <c r="W1015" s="264">
        <f t="shared" si="111"/>
        <v>17.467503558784884</v>
      </c>
      <c r="X1015" s="264">
        <f t="shared" si="112"/>
        <v>280.25806451612902</v>
      </c>
    </row>
    <row r="1016" spans="1:24" ht="12.75" customHeight="1" x14ac:dyDescent="0.25">
      <c r="B1016" s="227"/>
      <c r="P1016" s="264">
        <f t="shared" si="113"/>
        <v>0</v>
      </c>
      <c r="Q1016" s="266">
        <f t="shared" si="107"/>
        <v>0</v>
      </c>
      <c r="T1016" s="264">
        <f t="shared" si="108"/>
        <v>0</v>
      </c>
      <c r="U1016" s="264">
        <f t="shared" si="109"/>
        <v>0</v>
      </c>
      <c r="V1016" s="264">
        <f t="shared" si="110"/>
        <v>0</v>
      </c>
      <c r="W1016" s="264">
        <f t="shared" si="111"/>
        <v>0</v>
      </c>
      <c r="X1016" s="264">
        <f t="shared" si="112"/>
        <v>0</v>
      </c>
    </row>
    <row r="1017" spans="1:24" ht="12.75" customHeight="1" x14ac:dyDescent="0.25">
      <c r="B1017" s="227"/>
      <c r="P1017" s="264">
        <f t="shared" si="113"/>
        <v>0</v>
      </c>
      <c r="Q1017" s="266">
        <f t="shared" si="107"/>
        <v>0</v>
      </c>
      <c r="T1017" s="264">
        <f t="shared" si="108"/>
        <v>0</v>
      </c>
      <c r="U1017" s="264">
        <f t="shared" si="109"/>
        <v>0</v>
      </c>
      <c r="V1017" s="264">
        <f t="shared" si="110"/>
        <v>0</v>
      </c>
      <c r="W1017" s="264">
        <f t="shared" si="111"/>
        <v>0</v>
      </c>
      <c r="X1017" s="264">
        <f t="shared" si="112"/>
        <v>0</v>
      </c>
    </row>
    <row r="1018" spans="1:24" ht="12.75" customHeight="1" x14ac:dyDescent="0.25">
      <c r="B1018" s="227"/>
      <c r="P1018" s="264">
        <f t="shared" si="113"/>
        <v>0</v>
      </c>
      <c r="Q1018" s="266">
        <f t="shared" si="107"/>
        <v>0</v>
      </c>
      <c r="T1018" s="264">
        <f t="shared" si="108"/>
        <v>0</v>
      </c>
      <c r="U1018" s="264">
        <f t="shared" si="109"/>
        <v>0</v>
      </c>
      <c r="V1018" s="264">
        <f t="shared" si="110"/>
        <v>0</v>
      </c>
      <c r="W1018" s="264">
        <f t="shared" si="111"/>
        <v>0</v>
      </c>
      <c r="X1018" s="264">
        <f t="shared" si="112"/>
        <v>0</v>
      </c>
    </row>
    <row r="1019" spans="1:24" ht="12.75" customHeight="1" x14ac:dyDescent="0.25">
      <c r="A1019" s="2" t="s">
        <v>5</v>
      </c>
      <c r="B1019" s="227" t="s">
        <v>578</v>
      </c>
      <c r="C1019" s="3" t="s">
        <v>148</v>
      </c>
      <c r="D1019" s="1">
        <v>2</v>
      </c>
      <c r="E1019" s="143">
        <f>H1019</f>
        <v>187</v>
      </c>
      <c r="F1019" s="144">
        <f>E1019*D1019</f>
        <v>374</v>
      </c>
      <c r="H1019" s="146">
        <v>187</v>
      </c>
      <c r="J1019" s="264">
        <v>27.255241100064879</v>
      </c>
      <c r="K1019" s="264">
        <v>9.5393343850227055</v>
      </c>
      <c r="L1019" s="264">
        <v>126.05505058165458</v>
      </c>
      <c r="M1019" s="264">
        <v>2.4729545784191309</v>
      </c>
      <c r="N1019" s="264">
        <v>39.677419354838712</v>
      </c>
      <c r="O1019" s="264">
        <v>205</v>
      </c>
      <c r="P1019" s="264">
        <f t="shared" si="113"/>
        <v>410</v>
      </c>
      <c r="Q1019" s="266">
        <f t="shared" si="107"/>
        <v>-36</v>
      </c>
      <c r="T1019" s="264">
        <f t="shared" si="108"/>
        <v>54.510482200129758</v>
      </c>
      <c r="U1019" s="264">
        <f t="shared" si="109"/>
        <v>19.078668770045411</v>
      </c>
      <c r="V1019" s="264">
        <f t="shared" si="110"/>
        <v>252.11010116330917</v>
      </c>
      <c r="W1019" s="264">
        <f t="shared" si="111"/>
        <v>4.9459091568382618</v>
      </c>
      <c r="X1019" s="264">
        <f t="shared" si="112"/>
        <v>79.354838709677423</v>
      </c>
    </row>
    <row r="1020" spans="1:24" ht="12.75" customHeight="1" x14ac:dyDescent="0.25">
      <c r="B1020" s="227"/>
      <c r="P1020" s="264">
        <f t="shared" si="113"/>
        <v>0</v>
      </c>
      <c r="Q1020" s="266">
        <f t="shared" si="107"/>
        <v>0</v>
      </c>
      <c r="T1020" s="264">
        <f t="shared" si="108"/>
        <v>0</v>
      </c>
      <c r="U1020" s="264">
        <f t="shared" si="109"/>
        <v>0</v>
      </c>
      <c r="V1020" s="264">
        <f t="shared" si="110"/>
        <v>0</v>
      </c>
      <c r="W1020" s="264">
        <f t="shared" si="111"/>
        <v>0</v>
      </c>
      <c r="X1020" s="264">
        <f t="shared" si="112"/>
        <v>0</v>
      </c>
    </row>
    <row r="1021" spans="1:24" ht="12.75" customHeight="1" x14ac:dyDescent="0.25">
      <c r="B1021" s="227"/>
      <c r="P1021" s="264">
        <f t="shared" si="113"/>
        <v>0</v>
      </c>
      <c r="Q1021" s="266">
        <f t="shared" si="107"/>
        <v>0</v>
      </c>
      <c r="T1021" s="264">
        <f t="shared" si="108"/>
        <v>0</v>
      </c>
      <c r="U1021" s="264">
        <f t="shared" si="109"/>
        <v>0</v>
      </c>
      <c r="V1021" s="264">
        <f t="shared" si="110"/>
        <v>0</v>
      </c>
      <c r="W1021" s="264">
        <f t="shared" si="111"/>
        <v>0</v>
      </c>
      <c r="X1021" s="264">
        <f t="shared" si="112"/>
        <v>0</v>
      </c>
    </row>
    <row r="1022" spans="1:24" ht="12.75" customHeight="1" x14ac:dyDescent="0.25">
      <c r="A1022" s="2" t="s">
        <v>66</v>
      </c>
      <c r="B1022" s="227" t="s">
        <v>579</v>
      </c>
      <c r="C1022" s="3" t="s">
        <v>148</v>
      </c>
      <c r="D1022" s="1">
        <v>7</v>
      </c>
      <c r="E1022" s="143">
        <f>H1022</f>
        <v>192</v>
      </c>
      <c r="F1022" s="144">
        <f>E1022*D1022</f>
        <v>1344</v>
      </c>
      <c r="H1022" s="146">
        <v>192</v>
      </c>
      <c r="J1022" s="264">
        <v>29.648384221046186</v>
      </c>
      <c r="K1022" s="264">
        <v>10.376934477366163</v>
      </c>
      <c r="L1022" s="264">
        <v>137.12329892540961</v>
      </c>
      <c r="M1022" s="264">
        <v>2.6900920535973958</v>
      </c>
      <c r="N1022" s="264">
        <v>43.161290322580641</v>
      </c>
      <c r="O1022" s="264">
        <v>223</v>
      </c>
      <c r="P1022" s="264">
        <f t="shared" si="113"/>
        <v>1561</v>
      </c>
      <c r="Q1022" s="266">
        <f t="shared" si="107"/>
        <v>-217</v>
      </c>
      <c r="T1022" s="264">
        <f t="shared" si="108"/>
        <v>207.53868954732332</v>
      </c>
      <c r="U1022" s="264">
        <f t="shared" si="109"/>
        <v>72.63854134156314</v>
      </c>
      <c r="V1022" s="264">
        <f t="shared" si="110"/>
        <v>959.86309247786733</v>
      </c>
      <c r="W1022" s="264">
        <f t="shared" si="111"/>
        <v>18.83064437518177</v>
      </c>
      <c r="X1022" s="264">
        <f t="shared" si="112"/>
        <v>302.12903225806451</v>
      </c>
    </row>
    <row r="1023" spans="1:24" ht="12.75" customHeight="1" x14ac:dyDescent="0.25">
      <c r="B1023" s="227"/>
      <c r="P1023" s="264">
        <f t="shared" si="113"/>
        <v>0</v>
      </c>
      <c r="Q1023" s="266">
        <f t="shared" si="107"/>
        <v>0</v>
      </c>
      <c r="T1023" s="264">
        <f t="shared" si="108"/>
        <v>0</v>
      </c>
      <c r="U1023" s="264">
        <f t="shared" si="109"/>
        <v>0</v>
      </c>
      <c r="V1023" s="264">
        <f t="shared" si="110"/>
        <v>0</v>
      </c>
      <c r="W1023" s="264">
        <f t="shared" si="111"/>
        <v>0</v>
      </c>
      <c r="X1023" s="264">
        <f t="shared" si="112"/>
        <v>0</v>
      </c>
    </row>
    <row r="1024" spans="1:24" ht="12.75" customHeight="1" x14ac:dyDescent="0.25">
      <c r="B1024" s="227"/>
      <c r="P1024" s="264">
        <f t="shared" si="113"/>
        <v>0</v>
      </c>
      <c r="Q1024" s="266">
        <f t="shared" si="107"/>
        <v>0</v>
      </c>
      <c r="T1024" s="264">
        <f t="shared" si="108"/>
        <v>0</v>
      </c>
      <c r="U1024" s="264">
        <f t="shared" si="109"/>
        <v>0</v>
      </c>
      <c r="V1024" s="264">
        <f t="shared" si="110"/>
        <v>0</v>
      </c>
      <c r="W1024" s="264">
        <f t="shared" si="111"/>
        <v>0</v>
      </c>
      <c r="X1024" s="264">
        <f t="shared" si="112"/>
        <v>0</v>
      </c>
    </row>
    <row r="1025" spans="1:24" ht="12.75" customHeight="1" x14ac:dyDescent="0.25">
      <c r="A1025" s="2" t="s">
        <v>136</v>
      </c>
      <c r="B1025" s="227" t="s">
        <v>580</v>
      </c>
      <c r="C1025" s="3" t="s">
        <v>148</v>
      </c>
      <c r="D1025" s="1">
        <v>2</v>
      </c>
      <c r="E1025" s="143">
        <f>H1025</f>
        <v>649</v>
      </c>
      <c r="F1025" s="144">
        <f>E1025*D1025</f>
        <v>1298</v>
      </c>
      <c r="H1025" s="146">
        <v>649</v>
      </c>
      <c r="J1025" s="264">
        <v>97.720010773403345</v>
      </c>
      <c r="K1025" s="264">
        <v>34.202003770691164</v>
      </c>
      <c r="L1025" s="264">
        <v>451.95347403666403</v>
      </c>
      <c r="M1025" s="264">
        <v>8.8664469031124931</v>
      </c>
      <c r="N1025" s="264">
        <v>142.25806451612902</v>
      </c>
      <c r="O1025" s="264">
        <v>735</v>
      </c>
      <c r="P1025" s="264">
        <f t="shared" si="113"/>
        <v>1470</v>
      </c>
      <c r="Q1025" s="266">
        <f t="shared" si="107"/>
        <v>-172</v>
      </c>
      <c r="T1025" s="264">
        <f t="shared" si="108"/>
        <v>195.44002154680669</v>
      </c>
      <c r="U1025" s="264">
        <f t="shared" si="109"/>
        <v>68.404007541382327</v>
      </c>
      <c r="V1025" s="264">
        <f t="shared" si="110"/>
        <v>903.90694807332807</v>
      </c>
      <c r="W1025" s="264">
        <f t="shared" si="111"/>
        <v>17.732893806224986</v>
      </c>
      <c r="X1025" s="264">
        <f t="shared" si="112"/>
        <v>284.51612903225805</v>
      </c>
    </row>
    <row r="1026" spans="1:24" ht="12.75" customHeight="1" x14ac:dyDescent="0.25">
      <c r="B1026" s="227"/>
      <c r="P1026" s="264">
        <f t="shared" si="113"/>
        <v>0</v>
      </c>
      <c r="Q1026" s="266">
        <f t="shared" si="107"/>
        <v>0</v>
      </c>
      <c r="T1026" s="264">
        <f t="shared" si="108"/>
        <v>0</v>
      </c>
      <c r="U1026" s="264">
        <f t="shared" si="109"/>
        <v>0</v>
      </c>
      <c r="V1026" s="264">
        <f t="shared" si="110"/>
        <v>0</v>
      </c>
      <c r="W1026" s="264">
        <f t="shared" si="111"/>
        <v>0</v>
      </c>
      <c r="X1026" s="264">
        <f t="shared" si="112"/>
        <v>0</v>
      </c>
    </row>
    <row r="1027" spans="1:24" ht="12.75" customHeight="1" thickBot="1" x14ac:dyDescent="0.3">
      <c r="B1027" s="227"/>
      <c r="P1027" s="264">
        <f t="shared" si="113"/>
        <v>0</v>
      </c>
      <c r="Q1027" s="266">
        <f t="shared" si="107"/>
        <v>0</v>
      </c>
      <c r="T1027" s="264">
        <f t="shared" si="108"/>
        <v>0</v>
      </c>
      <c r="U1027" s="264">
        <f t="shared" si="109"/>
        <v>0</v>
      </c>
      <c r="V1027" s="264">
        <f t="shared" si="110"/>
        <v>0</v>
      </c>
      <c r="W1027" s="264">
        <f t="shared" si="111"/>
        <v>0</v>
      </c>
      <c r="X1027" s="264">
        <f t="shared" si="112"/>
        <v>0</v>
      </c>
    </row>
    <row r="1028" spans="1:24" ht="12.75" customHeight="1" thickBot="1" x14ac:dyDescent="0.3">
      <c r="A1028" s="18" t="s">
        <v>99</v>
      </c>
      <c r="B1028" s="19" t="s">
        <v>581</v>
      </c>
      <c r="C1028" s="20"/>
      <c r="D1028" s="21"/>
      <c r="E1028" s="186"/>
      <c r="F1028" s="187">
        <f>F1025+F1022+F1019+F1015</f>
        <v>3812</v>
      </c>
      <c r="P1028" s="264">
        <f t="shared" si="113"/>
        <v>0</v>
      </c>
      <c r="T1028" s="264">
        <f t="shared" si="108"/>
        <v>0</v>
      </c>
      <c r="U1028" s="264">
        <f t="shared" si="109"/>
        <v>0</v>
      </c>
      <c r="V1028" s="264">
        <f t="shared" si="110"/>
        <v>0</v>
      </c>
      <c r="W1028" s="264">
        <f t="shared" si="111"/>
        <v>0</v>
      </c>
      <c r="X1028" s="264">
        <f t="shared" si="112"/>
        <v>0</v>
      </c>
    </row>
    <row r="1029" spans="1:24" ht="12.75" customHeight="1" thickBot="1" x14ac:dyDescent="0.3">
      <c r="A1029" s="27"/>
      <c r="B1029" s="28"/>
      <c r="C1029" s="29"/>
      <c r="D1029" s="30"/>
      <c r="E1029" s="153"/>
      <c r="F1029" s="154"/>
      <c r="P1029" s="264">
        <f t="shared" si="113"/>
        <v>0</v>
      </c>
      <c r="T1029" s="264">
        <f t="shared" si="108"/>
        <v>0</v>
      </c>
      <c r="U1029" s="264">
        <f t="shared" si="109"/>
        <v>0</v>
      </c>
      <c r="V1029" s="264">
        <f t="shared" si="110"/>
        <v>0</v>
      </c>
      <c r="W1029" s="264">
        <f t="shared" si="111"/>
        <v>0</v>
      </c>
      <c r="X1029" s="264">
        <f t="shared" si="112"/>
        <v>0</v>
      </c>
    </row>
    <row r="1030" spans="1:24" ht="14.5" thickBot="1" x14ac:dyDescent="0.3">
      <c r="A1030" s="221" t="s">
        <v>582</v>
      </c>
      <c r="B1030" s="222"/>
      <c r="C1030" s="222"/>
      <c r="D1030" s="222"/>
      <c r="E1030" s="222"/>
      <c r="F1030" s="223"/>
      <c r="P1030" s="264">
        <f t="shared" si="113"/>
        <v>0</v>
      </c>
      <c r="Q1030" s="266">
        <f t="shared" si="107"/>
        <v>0</v>
      </c>
      <c r="T1030" s="264">
        <f t="shared" si="108"/>
        <v>0</v>
      </c>
      <c r="U1030" s="264">
        <f t="shared" si="109"/>
        <v>0</v>
      </c>
      <c r="V1030" s="264">
        <f t="shared" si="110"/>
        <v>0</v>
      </c>
      <c r="W1030" s="264">
        <f t="shared" si="111"/>
        <v>0</v>
      </c>
      <c r="X1030" s="264">
        <f t="shared" si="112"/>
        <v>0</v>
      </c>
    </row>
    <row r="1031" spans="1:24" ht="12.5" x14ac:dyDescent="0.25">
      <c r="A1031" s="5"/>
      <c r="B1031" s="4"/>
      <c r="C1031" s="6"/>
      <c r="D1031" s="7"/>
      <c r="P1031" s="264">
        <f t="shared" si="113"/>
        <v>0</v>
      </c>
      <c r="Q1031" s="266">
        <f t="shared" si="107"/>
        <v>0</v>
      </c>
      <c r="T1031" s="264">
        <f t="shared" si="108"/>
        <v>0</v>
      </c>
      <c r="U1031" s="264">
        <f t="shared" si="109"/>
        <v>0</v>
      </c>
      <c r="V1031" s="264">
        <f t="shared" si="110"/>
        <v>0</v>
      </c>
      <c r="W1031" s="264">
        <f t="shared" si="111"/>
        <v>0</v>
      </c>
      <c r="X1031" s="264">
        <f t="shared" si="112"/>
        <v>0</v>
      </c>
    </row>
    <row r="1032" spans="1:24" ht="12.75" customHeight="1" x14ac:dyDescent="0.25">
      <c r="A1032" s="2" t="s">
        <v>135</v>
      </c>
      <c r="B1032" s="227" t="s">
        <v>577</v>
      </c>
      <c r="C1032" s="3" t="s">
        <v>148</v>
      </c>
      <c r="D1032" s="1">
        <v>1</v>
      </c>
      <c r="E1032" s="143">
        <f>H1032</f>
        <v>796</v>
      </c>
      <c r="F1032" s="144">
        <f>E1032*D1032</f>
        <v>796</v>
      </c>
      <c r="H1032" s="146">
        <v>796</v>
      </c>
      <c r="J1032" s="264">
        <v>192.51506884338508</v>
      </c>
      <c r="K1032" s="264">
        <v>67.380274095184774</v>
      </c>
      <c r="L1032" s="264">
        <v>890.37908898651631</v>
      </c>
      <c r="M1032" s="264">
        <v>17.467503558784884</v>
      </c>
      <c r="N1032" s="264">
        <v>280.25806451612902</v>
      </c>
      <c r="O1032" s="264">
        <v>1448</v>
      </c>
      <c r="P1032" s="264">
        <f t="shared" si="113"/>
        <v>1448</v>
      </c>
      <c r="Q1032" s="266">
        <f t="shared" si="107"/>
        <v>-652</v>
      </c>
      <c r="T1032" s="264">
        <f t="shared" si="108"/>
        <v>192.51506884338508</v>
      </c>
      <c r="U1032" s="264">
        <f t="shared" si="109"/>
        <v>67.380274095184774</v>
      </c>
      <c r="V1032" s="264">
        <f t="shared" si="110"/>
        <v>890.37908898651631</v>
      </c>
      <c r="W1032" s="264">
        <f t="shared" si="111"/>
        <v>17.467503558784884</v>
      </c>
      <c r="X1032" s="264">
        <f t="shared" si="112"/>
        <v>280.25806451612902</v>
      </c>
    </row>
    <row r="1033" spans="1:24" ht="12.75" customHeight="1" x14ac:dyDescent="0.25">
      <c r="B1033" s="227"/>
      <c r="P1033" s="264">
        <f t="shared" si="113"/>
        <v>0</v>
      </c>
      <c r="Q1033" s="266">
        <f t="shared" si="107"/>
        <v>0</v>
      </c>
      <c r="T1033" s="264">
        <f t="shared" si="108"/>
        <v>0</v>
      </c>
      <c r="U1033" s="264">
        <f t="shared" si="109"/>
        <v>0</v>
      </c>
      <c r="V1033" s="264">
        <f t="shared" si="110"/>
        <v>0</v>
      </c>
      <c r="W1033" s="264">
        <f t="shared" si="111"/>
        <v>0</v>
      </c>
      <c r="X1033" s="264">
        <f t="shared" si="112"/>
        <v>0</v>
      </c>
    </row>
    <row r="1034" spans="1:24" ht="12.75" customHeight="1" x14ac:dyDescent="0.25">
      <c r="B1034" s="227"/>
      <c r="P1034" s="264">
        <f t="shared" si="113"/>
        <v>0</v>
      </c>
      <c r="Q1034" s="266">
        <f t="shared" si="107"/>
        <v>0</v>
      </c>
      <c r="T1034" s="264">
        <f t="shared" si="108"/>
        <v>0</v>
      </c>
      <c r="U1034" s="264">
        <f t="shared" si="109"/>
        <v>0</v>
      </c>
      <c r="V1034" s="264">
        <f t="shared" si="110"/>
        <v>0</v>
      </c>
      <c r="W1034" s="264">
        <f t="shared" si="111"/>
        <v>0</v>
      </c>
      <c r="X1034" s="264">
        <f t="shared" si="112"/>
        <v>0</v>
      </c>
    </row>
    <row r="1035" spans="1:24" ht="12.75" customHeight="1" x14ac:dyDescent="0.25">
      <c r="B1035" s="227"/>
      <c r="P1035" s="264">
        <f t="shared" si="113"/>
        <v>0</v>
      </c>
      <c r="Q1035" s="266">
        <f t="shared" ref="Q1035:Q1098" si="114">F1035-P1035</f>
        <v>0</v>
      </c>
      <c r="T1035" s="264">
        <f t="shared" ref="T1035:T1098" si="115">J1035*$D1035</f>
        <v>0</v>
      </c>
      <c r="U1035" s="264">
        <f t="shared" ref="U1035:U1098" si="116">K1035*$D1035</f>
        <v>0</v>
      </c>
      <c r="V1035" s="264">
        <f t="shared" ref="V1035:V1098" si="117">L1035*$D1035</f>
        <v>0</v>
      </c>
      <c r="W1035" s="264">
        <f t="shared" ref="W1035:W1098" si="118">M1035*$D1035</f>
        <v>0</v>
      </c>
      <c r="X1035" s="264">
        <f t="shared" ref="X1035:X1098" si="119">N1035*$D1035</f>
        <v>0</v>
      </c>
    </row>
    <row r="1036" spans="1:24" ht="12.75" customHeight="1" x14ac:dyDescent="0.25">
      <c r="A1036" s="2" t="s">
        <v>5</v>
      </c>
      <c r="B1036" s="227" t="s">
        <v>578</v>
      </c>
      <c r="C1036" s="3" t="s">
        <v>148</v>
      </c>
      <c r="D1036" s="1">
        <v>1</v>
      </c>
      <c r="E1036" s="143">
        <f>H1036</f>
        <v>187</v>
      </c>
      <c r="F1036" s="144">
        <f>E1036*D1036</f>
        <v>187</v>
      </c>
      <c r="H1036" s="146">
        <v>187</v>
      </c>
      <c r="J1036" s="264">
        <v>27.255241100064879</v>
      </c>
      <c r="K1036" s="264">
        <v>9.5393343850227055</v>
      </c>
      <c r="L1036" s="264">
        <v>126.05505058165458</v>
      </c>
      <c r="M1036" s="264">
        <v>2.4729545784191309</v>
      </c>
      <c r="N1036" s="264">
        <v>39.677419354838712</v>
      </c>
      <c r="O1036" s="264">
        <v>205</v>
      </c>
      <c r="P1036" s="264">
        <f t="shared" si="113"/>
        <v>205</v>
      </c>
      <c r="Q1036" s="266">
        <f t="shared" si="114"/>
        <v>-18</v>
      </c>
      <c r="T1036" s="264">
        <f t="shared" si="115"/>
        <v>27.255241100064879</v>
      </c>
      <c r="U1036" s="264">
        <f t="shared" si="116"/>
        <v>9.5393343850227055</v>
      </c>
      <c r="V1036" s="264">
        <f t="shared" si="117"/>
        <v>126.05505058165458</v>
      </c>
      <c r="W1036" s="264">
        <f t="shared" si="118"/>
        <v>2.4729545784191309</v>
      </c>
      <c r="X1036" s="264">
        <f t="shared" si="119"/>
        <v>39.677419354838712</v>
      </c>
    </row>
    <row r="1037" spans="1:24" ht="12.75" customHeight="1" x14ac:dyDescent="0.25">
      <c r="B1037" s="227"/>
      <c r="P1037" s="264">
        <f t="shared" ref="P1037:P1100" si="120">O1037*D1037</f>
        <v>0</v>
      </c>
      <c r="Q1037" s="266">
        <f t="shared" si="114"/>
        <v>0</v>
      </c>
      <c r="T1037" s="264">
        <f t="shared" si="115"/>
        <v>0</v>
      </c>
      <c r="U1037" s="264">
        <f t="shared" si="116"/>
        <v>0</v>
      </c>
      <c r="V1037" s="264">
        <f t="shared" si="117"/>
        <v>0</v>
      </c>
      <c r="W1037" s="264">
        <f t="shared" si="118"/>
        <v>0</v>
      </c>
      <c r="X1037" s="264">
        <f t="shared" si="119"/>
        <v>0</v>
      </c>
    </row>
    <row r="1038" spans="1:24" ht="12.75" customHeight="1" x14ac:dyDescent="0.25">
      <c r="B1038" s="227"/>
      <c r="P1038" s="264">
        <f t="shared" si="120"/>
        <v>0</v>
      </c>
      <c r="Q1038" s="266">
        <f t="shared" si="114"/>
        <v>0</v>
      </c>
      <c r="T1038" s="264">
        <f t="shared" si="115"/>
        <v>0</v>
      </c>
      <c r="U1038" s="264">
        <f t="shared" si="116"/>
        <v>0</v>
      </c>
      <c r="V1038" s="264">
        <f t="shared" si="117"/>
        <v>0</v>
      </c>
      <c r="W1038" s="264">
        <f t="shared" si="118"/>
        <v>0</v>
      </c>
      <c r="X1038" s="264">
        <f t="shared" si="119"/>
        <v>0</v>
      </c>
    </row>
    <row r="1039" spans="1:24" ht="12.75" customHeight="1" x14ac:dyDescent="0.25">
      <c r="A1039" s="2" t="s">
        <v>66</v>
      </c>
      <c r="B1039" s="227" t="s">
        <v>579</v>
      </c>
      <c r="C1039" s="3" t="s">
        <v>148</v>
      </c>
      <c r="D1039" s="1">
        <v>6</v>
      </c>
      <c r="E1039" s="143">
        <f>H1039</f>
        <v>192</v>
      </c>
      <c r="F1039" s="144">
        <f>E1039*D1039</f>
        <v>1152</v>
      </c>
      <c r="H1039" s="146">
        <v>192</v>
      </c>
      <c r="J1039" s="264">
        <v>29.648384221046186</v>
      </c>
      <c r="K1039" s="264">
        <v>10.376934477366163</v>
      </c>
      <c r="L1039" s="264">
        <v>137.12329892540961</v>
      </c>
      <c r="M1039" s="264">
        <v>2.6900920535973958</v>
      </c>
      <c r="N1039" s="264">
        <v>43.161290322580641</v>
      </c>
      <c r="O1039" s="264">
        <v>223</v>
      </c>
      <c r="P1039" s="264">
        <f t="shared" si="120"/>
        <v>1338</v>
      </c>
      <c r="Q1039" s="266">
        <f t="shared" si="114"/>
        <v>-186</v>
      </c>
      <c r="T1039" s="264">
        <f t="shared" si="115"/>
        <v>177.89030532627712</v>
      </c>
      <c r="U1039" s="264">
        <f t="shared" si="116"/>
        <v>62.261606864196978</v>
      </c>
      <c r="V1039" s="264">
        <f t="shared" si="117"/>
        <v>822.73979355245774</v>
      </c>
      <c r="W1039" s="264">
        <f t="shared" si="118"/>
        <v>16.140552321584373</v>
      </c>
      <c r="X1039" s="264">
        <f t="shared" si="119"/>
        <v>258.96774193548384</v>
      </c>
    </row>
    <row r="1040" spans="1:24" ht="12.75" customHeight="1" x14ac:dyDescent="0.25">
      <c r="B1040" s="227"/>
      <c r="P1040" s="264">
        <f t="shared" si="120"/>
        <v>0</v>
      </c>
      <c r="Q1040" s="266">
        <f t="shared" si="114"/>
        <v>0</v>
      </c>
      <c r="T1040" s="264">
        <f t="shared" si="115"/>
        <v>0</v>
      </c>
      <c r="U1040" s="264">
        <f t="shared" si="116"/>
        <v>0</v>
      </c>
      <c r="V1040" s="264">
        <f t="shared" si="117"/>
        <v>0</v>
      </c>
      <c r="W1040" s="264">
        <f t="shared" si="118"/>
        <v>0</v>
      </c>
      <c r="X1040" s="264">
        <f t="shared" si="119"/>
        <v>0</v>
      </c>
    </row>
    <row r="1041" spans="1:24" ht="12.75" customHeight="1" x14ac:dyDescent="0.25">
      <c r="B1041" s="227"/>
      <c r="P1041" s="264">
        <f t="shared" si="120"/>
        <v>0</v>
      </c>
      <c r="Q1041" s="266">
        <f t="shared" si="114"/>
        <v>0</v>
      </c>
      <c r="T1041" s="264">
        <f t="shared" si="115"/>
        <v>0</v>
      </c>
      <c r="U1041" s="264">
        <f t="shared" si="116"/>
        <v>0</v>
      </c>
      <c r="V1041" s="264">
        <f t="shared" si="117"/>
        <v>0</v>
      </c>
      <c r="W1041" s="264">
        <f t="shared" si="118"/>
        <v>0</v>
      </c>
      <c r="X1041" s="264">
        <f t="shared" si="119"/>
        <v>0</v>
      </c>
    </row>
    <row r="1042" spans="1:24" ht="12.75" customHeight="1" x14ac:dyDescent="0.25">
      <c r="A1042" s="2" t="s">
        <v>136</v>
      </c>
      <c r="B1042" s="227" t="s">
        <v>580</v>
      </c>
      <c r="C1042" s="3" t="s">
        <v>148</v>
      </c>
      <c r="D1042" s="1">
        <v>2</v>
      </c>
      <c r="E1042" s="143">
        <f>H1042</f>
        <v>649</v>
      </c>
      <c r="F1042" s="144">
        <f>E1042*D1042</f>
        <v>1298</v>
      </c>
      <c r="H1042" s="146">
        <v>649</v>
      </c>
      <c r="J1042" s="264">
        <v>97.720010773403345</v>
      </c>
      <c r="K1042" s="264">
        <v>34.202003770691164</v>
      </c>
      <c r="L1042" s="264">
        <v>451.95347403666403</v>
      </c>
      <c r="M1042" s="264">
        <v>8.8664469031124931</v>
      </c>
      <c r="N1042" s="264">
        <v>142.25806451612902</v>
      </c>
      <c r="O1042" s="264">
        <v>735</v>
      </c>
      <c r="P1042" s="264">
        <f t="shared" si="120"/>
        <v>1470</v>
      </c>
      <c r="Q1042" s="266">
        <f t="shared" si="114"/>
        <v>-172</v>
      </c>
      <c r="T1042" s="264">
        <f t="shared" si="115"/>
        <v>195.44002154680669</v>
      </c>
      <c r="U1042" s="264">
        <f t="shared" si="116"/>
        <v>68.404007541382327</v>
      </c>
      <c r="V1042" s="264">
        <f t="shared" si="117"/>
        <v>903.90694807332807</v>
      </c>
      <c r="W1042" s="264">
        <f t="shared" si="118"/>
        <v>17.732893806224986</v>
      </c>
      <c r="X1042" s="264">
        <f t="shared" si="119"/>
        <v>284.51612903225805</v>
      </c>
    </row>
    <row r="1043" spans="1:24" ht="12.75" customHeight="1" x14ac:dyDescent="0.25">
      <c r="B1043" s="227"/>
      <c r="P1043" s="264">
        <f t="shared" si="120"/>
        <v>0</v>
      </c>
      <c r="Q1043" s="266">
        <f t="shared" si="114"/>
        <v>0</v>
      </c>
      <c r="T1043" s="264">
        <f t="shared" si="115"/>
        <v>0</v>
      </c>
      <c r="U1043" s="264">
        <f t="shared" si="116"/>
        <v>0</v>
      </c>
      <c r="V1043" s="264">
        <f t="shared" si="117"/>
        <v>0</v>
      </c>
      <c r="W1043" s="264">
        <f t="shared" si="118"/>
        <v>0</v>
      </c>
      <c r="X1043" s="264">
        <f t="shared" si="119"/>
        <v>0</v>
      </c>
    </row>
    <row r="1044" spans="1:24" ht="12.75" customHeight="1" thickBot="1" x14ac:dyDescent="0.3">
      <c r="B1044" s="227"/>
      <c r="P1044" s="264">
        <f t="shared" si="120"/>
        <v>0</v>
      </c>
      <c r="Q1044" s="266">
        <f t="shared" si="114"/>
        <v>0</v>
      </c>
      <c r="T1044" s="264">
        <f t="shared" si="115"/>
        <v>0</v>
      </c>
      <c r="U1044" s="264">
        <f t="shared" si="116"/>
        <v>0</v>
      </c>
      <c r="V1044" s="264">
        <f t="shared" si="117"/>
        <v>0</v>
      </c>
      <c r="W1044" s="264">
        <f t="shared" si="118"/>
        <v>0</v>
      </c>
      <c r="X1044" s="264">
        <f t="shared" si="119"/>
        <v>0</v>
      </c>
    </row>
    <row r="1045" spans="1:24" ht="12.75" customHeight="1" thickBot="1" x14ac:dyDescent="0.3">
      <c r="A1045" s="18" t="s">
        <v>192</v>
      </c>
      <c r="B1045" s="19" t="s">
        <v>583</v>
      </c>
      <c r="C1045" s="20"/>
      <c r="D1045" s="21"/>
      <c r="E1045" s="186"/>
      <c r="F1045" s="187">
        <f>F1042+F1039+F1036+F1032</f>
        <v>3433</v>
      </c>
      <c r="P1045" s="264">
        <f t="shared" si="120"/>
        <v>0</v>
      </c>
      <c r="T1045" s="264">
        <f t="shared" si="115"/>
        <v>0</v>
      </c>
      <c r="U1045" s="264">
        <f t="shared" si="116"/>
        <v>0</v>
      </c>
      <c r="V1045" s="264">
        <f t="shared" si="117"/>
        <v>0</v>
      </c>
      <c r="W1045" s="264">
        <f t="shared" si="118"/>
        <v>0</v>
      </c>
      <c r="X1045" s="264">
        <f t="shared" si="119"/>
        <v>0</v>
      </c>
    </row>
    <row r="1046" spans="1:24" ht="12.75" customHeight="1" thickBot="1" x14ac:dyDescent="0.3">
      <c r="A1046" s="27"/>
      <c r="B1046" s="28"/>
      <c r="C1046" s="29"/>
      <c r="D1046" s="30"/>
      <c r="E1046" s="153"/>
      <c r="F1046" s="154"/>
      <c r="P1046" s="264">
        <f t="shared" si="120"/>
        <v>0</v>
      </c>
      <c r="Q1046" s="266">
        <f t="shared" si="114"/>
        <v>0</v>
      </c>
      <c r="T1046" s="264">
        <f t="shared" si="115"/>
        <v>0</v>
      </c>
      <c r="U1046" s="264">
        <f t="shared" si="116"/>
        <v>0</v>
      </c>
      <c r="V1046" s="264">
        <f t="shared" si="117"/>
        <v>0</v>
      </c>
      <c r="W1046" s="264">
        <f t="shared" si="118"/>
        <v>0</v>
      </c>
      <c r="X1046" s="264">
        <f t="shared" si="119"/>
        <v>0</v>
      </c>
    </row>
    <row r="1047" spans="1:24" ht="14.5" thickBot="1" x14ac:dyDescent="0.3">
      <c r="A1047" s="221" t="s">
        <v>584</v>
      </c>
      <c r="B1047" s="222"/>
      <c r="C1047" s="222"/>
      <c r="D1047" s="222"/>
      <c r="E1047" s="222"/>
      <c r="F1047" s="223"/>
      <c r="P1047" s="264">
        <f t="shared" si="120"/>
        <v>0</v>
      </c>
      <c r="Q1047" s="266">
        <f t="shared" si="114"/>
        <v>0</v>
      </c>
      <c r="T1047" s="264">
        <f t="shared" si="115"/>
        <v>0</v>
      </c>
      <c r="U1047" s="264">
        <f t="shared" si="116"/>
        <v>0</v>
      </c>
      <c r="V1047" s="264">
        <f t="shared" si="117"/>
        <v>0</v>
      </c>
      <c r="W1047" s="264">
        <f t="shared" si="118"/>
        <v>0</v>
      </c>
      <c r="X1047" s="264">
        <f t="shared" si="119"/>
        <v>0</v>
      </c>
    </row>
    <row r="1048" spans="1:24" ht="14" x14ac:dyDescent="0.25">
      <c r="A1048" s="50"/>
      <c r="B1048" s="50"/>
      <c r="C1048" s="50"/>
      <c r="D1048" s="50"/>
      <c r="E1048" s="50"/>
      <c r="F1048" s="50"/>
      <c r="P1048" s="264">
        <f t="shared" si="120"/>
        <v>0</v>
      </c>
      <c r="Q1048" s="266">
        <f t="shared" si="114"/>
        <v>0</v>
      </c>
      <c r="T1048" s="264">
        <f t="shared" si="115"/>
        <v>0</v>
      </c>
      <c r="U1048" s="264">
        <f t="shared" si="116"/>
        <v>0</v>
      </c>
      <c r="V1048" s="264">
        <f t="shared" si="117"/>
        <v>0</v>
      </c>
      <c r="W1048" s="264">
        <f t="shared" si="118"/>
        <v>0</v>
      </c>
      <c r="X1048" s="264">
        <f t="shared" si="119"/>
        <v>0</v>
      </c>
    </row>
    <row r="1049" spans="1:24" ht="12.75" customHeight="1" x14ac:dyDescent="0.25">
      <c r="A1049" s="2" t="s">
        <v>135</v>
      </c>
      <c r="B1049" s="227" t="s">
        <v>577</v>
      </c>
      <c r="C1049" s="3" t="s">
        <v>148</v>
      </c>
      <c r="D1049" s="1">
        <v>1</v>
      </c>
      <c r="E1049" s="143">
        <f>H1049</f>
        <v>796</v>
      </c>
      <c r="F1049" s="144">
        <f>E1049*D1049</f>
        <v>796</v>
      </c>
      <c r="H1049" s="146">
        <v>796</v>
      </c>
      <c r="J1049" s="264">
        <v>192.51506884338508</v>
      </c>
      <c r="K1049" s="264">
        <v>67.380274095184774</v>
      </c>
      <c r="L1049" s="264">
        <v>890.37908898651631</v>
      </c>
      <c r="M1049" s="264">
        <v>17.467503558784884</v>
      </c>
      <c r="N1049" s="264">
        <v>280.25806451612902</v>
      </c>
      <c r="O1049" s="264">
        <v>1448</v>
      </c>
      <c r="P1049" s="264">
        <f t="shared" si="120"/>
        <v>1448</v>
      </c>
      <c r="Q1049" s="266">
        <f t="shared" si="114"/>
        <v>-652</v>
      </c>
      <c r="T1049" s="264">
        <f t="shared" si="115"/>
        <v>192.51506884338508</v>
      </c>
      <c r="U1049" s="264">
        <f t="shared" si="116"/>
        <v>67.380274095184774</v>
      </c>
      <c r="V1049" s="264">
        <f t="shared" si="117"/>
        <v>890.37908898651631</v>
      </c>
      <c r="W1049" s="264">
        <f t="shared" si="118"/>
        <v>17.467503558784884</v>
      </c>
      <c r="X1049" s="264">
        <f t="shared" si="119"/>
        <v>280.25806451612902</v>
      </c>
    </row>
    <row r="1050" spans="1:24" ht="12.75" customHeight="1" x14ac:dyDescent="0.25">
      <c r="B1050" s="227"/>
      <c r="P1050" s="264">
        <f t="shared" si="120"/>
        <v>0</v>
      </c>
      <c r="Q1050" s="266">
        <f t="shared" si="114"/>
        <v>0</v>
      </c>
      <c r="T1050" s="264">
        <f t="shared" si="115"/>
        <v>0</v>
      </c>
      <c r="U1050" s="264">
        <f t="shared" si="116"/>
        <v>0</v>
      </c>
      <c r="V1050" s="264">
        <f t="shared" si="117"/>
        <v>0</v>
      </c>
      <c r="W1050" s="264">
        <f t="shared" si="118"/>
        <v>0</v>
      </c>
      <c r="X1050" s="264">
        <f t="shared" si="119"/>
        <v>0</v>
      </c>
    </row>
    <row r="1051" spans="1:24" ht="12.75" customHeight="1" x14ac:dyDescent="0.25">
      <c r="B1051" s="227"/>
      <c r="P1051" s="264">
        <f t="shared" si="120"/>
        <v>0</v>
      </c>
      <c r="Q1051" s="266">
        <f t="shared" si="114"/>
        <v>0</v>
      </c>
      <c r="T1051" s="264">
        <f t="shared" si="115"/>
        <v>0</v>
      </c>
      <c r="U1051" s="264">
        <f t="shared" si="116"/>
        <v>0</v>
      </c>
      <c r="V1051" s="264">
        <f t="shared" si="117"/>
        <v>0</v>
      </c>
      <c r="W1051" s="264">
        <f t="shared" si="118"/>
        <v>0</v>
      </c>
      <c r="X1051" s="264">
        <f t="shared" si="119"/>
        <v>0</v>
      </c>
    </row>
    <row r="1052" spans="1:24" ht="12.75" customHeight="1" x14ac:dyDescent="0.25">
      <c r="B1052" s="227"/>
      <c r="P1052" s="264">
        <f t="shared" si="120"/>
        <v>0</v>
      </c>
      <c r="Q1052" s="266">
        <f t="shared" si="114"/>
        <v>0</v>
      </c>
      <c r="T1052" s="264">
        <f t="shared" si="115"/>
        <v>0</v>
      </c>
      <c r="U1052" s="264">
        <f t="shared" si="116"/>
        <v>0</v>
      </c>
      <c r="V1052" s="264">
        <f t="shared" si="117"/>
        <v>0</v>
      </c>
      <c r="W1052" s="264">
        <f t="shared" si="118"/>
        <v>0</v>
      </c>
      <c r="X1052" s="264">
        <f t="shared" si="119"/>
        <v>0</v>
      </c>
    </row>
    <row r="1053" spans="1:24" ht="12.75" customHeight="1" x14ac:dyDescent="0.25">
      <c r="A1053" s="2" t="s">
        <v>5</v>
      </c>
      <c r="B1053" s="227" t="s">
        <v>578</v>
      </c>
      <c r="C1053" s="3" t="s">
        <v>148</v>
      </c>
      <c r="D1053" s="1">
        <v>2</v>
      </c>
      <c r="E1053" s="143">
        <f>H1053</f>
        <v>187</v>
      </c>
      <c r="F1053" s="144">
        <f>E1053*D1053</f>
        <v>374</v>
      </c>
      <c r="H1053" s="146">
        <v>187</v>
      </c>
      <c r="J1053" s="264">
        <v>27.255241100064879</v>
      </c>
      <c r="K1053" s="264">
        <v>9.5393343850227055</v>
      </c>
      <c r="L1053" s="264">
        <v>126.05505058165458</v>
      </c>
      <c r="M1053" s="264">
        <v>2.4729545784191309</v>
      </c>
      <c r="N1053" s="264">
        <v>39.677419354838712</v>
      </c>
      <c r="O1053" s="264">
        <v>205</v>
      </c>
      <c r="P1053" s="264">
        <f t="shared" si="120"/>
        <v>410</v>
      </c>
      <c r="Q1053" s="266">
        <f t="shared" si="114"/>
        <v>-36</v>
      </c>
      <c r="T1053" s="264">
        <f t="shared" si="115"/>
        <v>54.510482200129758</v>
      </c>
      <c r="U1053" s="264">
        <f t="shared" si="116"/>
        <v>19.078668770045411</v>
      </c>
      <c r="V1053" s="264">
        <f t="shared" si="117"/>
        <v>252.11010116330917</v>
      </c>
      <c r="W1053" s="264">
        <f t="shared" si="118"/>
        <v>4.9459091568382618</v>
      </c>
      <c r="X1053" s="264">
        <f t="shared" si="119"/>
        <v>79.354838709677423</v>
      </c>
    </row>
    <row r="1054" spans="1:24" ht="12.75" customHeight="1" x14ac:dyDescent="0.25">
      <c r="B1054" s="227"/>
      <c r="P1054" s="264">
        <f t="shared" si="120"/>
        <v>0</v>
      </c>
      <c r="Q1054" s="266">
        <f t="shared" si="114"/>
        <v>0</v>
      </c>
      <c r="T1054" s="264">
        <f t="shared" si="115"/>
        <v>0</v>
      </c>
      <c r="U1054" s="264">
        <f t="shared" si="116"/>
        <v>0</v>
      </c>
      <c r="V1054" s="264">
        <f t="shared" si="117"/>
        <v>0</v>
      </c>
      <c r="W1054" s="264">
        <f t="shared" si="118"/>
        <v>0</v>
      </c>
      <c r="X1054" s="264">
        <f t="shared" si="119"/>
        <v>0</v>
      </c>
    </row>
    <row r="1055" spans="1:24" ht="12.75" customHeight="1" x14ac:dyDescent="0.25">
      <c r="B1055" s="227"/>
      <c r="P1055" s="264">
        <f t="shared" si="120"/>
        <v>0</v>
      </c>
      <c r="Q1055" s="266">
        <f t="shared" si="114"/>
        <v>0</v>
      </c>
      <c r="T1055" s="264">
        <f t="shared" si="115"/>
        <v>0</v>
      </c>
      <c r="U1055" s="264">
        <f t="shared" si="116"/>
        <v>0</v>
      </c>
      <c r="V1055" s="264">
        <f t="shared" si="117"/>
        <v>0</v>
      </c>
      <c r="W1055" s="264">
        <f t="shared" si="118"/>
        <v>0</v>
      </c>
      <c r="X1055" s="264">
        <f t="shared" si="119"/>
        <v>0</v>
      </c>
    </row>
    <row r="1056" spans="1:24" ht="12.75" customHeight="1" x14ac:dyDescent="0.25">
      <c r="A1056" s="2" t="s">
        <v>66</v>
      </c>
      <c r="B1056" s="227" t="s">
        <v>579</v>
      </c>
      <c r="C1056" s="3" t="s">
        <v>148</v>
      </c>
      <c r="D1056" s="1">
        <v>6</v>
      </c>
      <c r="E1056" s="143">
        <f>H1056</f>
        <v>192</v>
      </c>
      <c r="F1056" s="144">
        <f>E1056*D1056</f>
        <v>1152</v>
      </c>
      <c r="H1056" s="146">
        <v>192</v>
      </c>
      <c r="J1056" s="264">
        <v>29.648384221046186</v>
      </c>
      <c r="K1056" s="264">
        <v>10.376934477366163</v>
      </c>
      <c r="L1056" s="264">
        <v>137.12329892540961</v>
      </c>
      <c r="M1056" s="264">
        <v>2.6900920535973958</v>
      </c>
      <c r="N1056" s="264">
        <v>43.161290322580641</v>
      </c>
      <c r="O1056" s="264">
        <v>223</v>
      </c>
      <c r="P1056" s="264">
        <f t="shared" si="120"/>
        <v>1338</v>
      </c>
      <c r="Q1056" s="266">
        <f t="shared" si="114"/>
        <v>-186</v>
      </c>
      <c r="T1056" s="264">
        <f t="shared" si="115"/>
        <v>177.89030532627712</v>
      </c>
      <c r="U1056" s="264">
        <f t="shared" si="116"/>
        <v>62.261606864196978</v>
      </c>
      <c r="V1056" s="264">
        <f t="shared" si="117"/>
        <v>822.73979355245774</v>
      </c>
      <c r="W1056" s="264">
        <f t="shared" si="118"/>
        <v>16.140552321584373</v>
      </c>
      <c r="X1056" s="264">
        <f t="shared" si="119"/>
        <v>258.96774193548384</v>
      </c>
    </row>
    <row r="1057" spans="1:24" ht="12.75" customHeight="1" x14ac:dyDescent="0.25">
      <c r="B1057" s="227"/>
      <c r="P1057" s="264">
        <f t="shared" si="120"/>
        <v>0</v>
      </c>
      <c r="Q1057" s="266">
        <f t="shared" si="114"/>
        <v>0</v>
      </c>
      <c r="T1057" s="264">
        <f t="shared" si="115"/>
        <v>0</v>
      </c>
      <c r="U1057" s="264">
        <f t="shared" si="116"/>
        <v>0</v>
      </c>
      <c r="V1057" s="264">
        <f t="shared" si="117"/>
        <v>0</v>
      </c>
      <c r="W1057" s="264">
        <f t="shared" si="118"/>
        <v>0</v>
      </c>
      <c r="X1057" s="264">
        <f t="shared" si="119"/>
        <v>0</v>
      </c>
    </row>
    <row r="1058" spans="1:24" ht="12.75" customHeight="1" x14ac:dyDescent="0.25">
      <c r="B1058" s="227"/>
      <c r="P1058" s="264">
        <f t="shared" si="120"/>
        <v>0</v>
      </c>
      <c r="Q1058" s="266">
        <f t="shared" si="114"/>
        <v>0</v>
      </c>
      <c r="T1058" s="264">
        <f t="shared" si="115"/>
        <v>0</v>
      </c>
      <c r="U1058" s="264">
        <f t="shared" si="116"/>
        <v>0</v>
      </c>
      <c r="V1058" s="264">
        <f t="shared" si="117"/>
        <v>0</v>
      </c>
      <c r="W1058" s="264">
        <f t="shared" si="118"/>
        <v>0</v>
      </c>
      <c r="X1058" s="264">
        <f t="shared" si="119"/>
        <v>0</v>
      </c>
    </row>
    <row r="1059" spans="1:24" ht="12.75" customHeight="1" x14ac:dyDescent="0.25">
      <c r="A1059" s="2" t="s">
        <v>67</v>
      </c>
      <c r="B1059" s="227" t="s">
        <v>585</v>
      </c>
      <c r="C1059" s="3" t="s">
        <v>148</v>
      </c>
      <c r="D1059" s="1">
        <v>3</v>
      </c>
      <c r="E1059" s="143">
        <f>H1059</f>
        <v>192</v>
      </c>
      <c r="F1059" s="144">
        <f>E1059*D1059</f>
        <v>576</v>
      </c>
      <c r="H1059" s="146">
        <v>192</v>
      </c>
      <c r="J1059" s="264">
        <v>29.648384221046186</v>
      </c>
      <c r="K1059" s="264">
        <v>10.376934477366163</v>
      </c>
      <c r="L1059" s="264">
        <v>137.12329892540961</v>
      </c>
      <c r="M1059" s="264">
        <v>2.6900920535973958</v>
      </c>
      <c r="N1059" s="264">
        <v>43.161290322580641</v>
      </c>
      <c r="O1059" s="264">
        <v>223</v>
      </c>
      <c r="P1059" s="264">
        <f t="shared" si="120"/>
        <v>669</v>
      </c>
      <c r="Q1059" s="266">
        <f t="shared" si="114"/>
        <v>-93</v>
      </c>
      <c r="T1059" s="264">
        <f t="shared" si="115"/>
        <v>88.945152663138558</v>
      </c>
      <c r="U1059" s="264">
        <f t="shared" si="116"/>
        <v>31.130803432098489</v>
      </c>
      <c r="V1059" s="264">
        <f t="shared" si="117"/>
        <v>411.36989677622887</v>
      </c>
      <c r="W1059" s="264">
        <f t="shared" si="118"/>
        <v>8.0702761607921865</v>
      </c>
      <c r="X1059" s="264">
        <f t="shared" si="119"/>
        <v>129.48387096774192</v>
      </c>
    </row>
    <row r="1060" spans="1:24" ht="12.75" customHeight="1" x14ac:dyDescent="0.25">
      <c r="B1060" s="227"/>
      <c r="P1060" s="264">
        <f t="shared" si="120"/>
        <v>0</v>
      </c>
      <c r="Q1060" s="266">
        <f t="shared" si="114"/>
        <v>0</v>
      </c>
      <c r="T1060" s="264">
        <f t="shared" si="115"/>
        <v>0</v>
      </c>
      <c r="U1060" s="264">
        <f t="shared" si="116"/>
        <v>0</v>
      </c>
      <c r="V1060" s="264">
        <f t="shared" si="117"/>
        <v>0</v>
      </c>
      <c r="W1060" s="264">
        <f t="shared" si="118"/>
        <v>0</v>
      </c>
      <c r="X1060" s="264">
        <f t="shared" si="119"/>
        <v>0</v>
      </c>
    </row>
    <row r="1061" spans="1:24" ht="12.75" customHeight="1" thickBot="1" x14ac:dyDescent="0.3">
      <c r="B1061" s="227"/>
      <c r="P1061" s="264">
        <f t="shared" si="120"/>
        <v>0</v>
      </c>
      <c r="Q1061" s="266">
        <f t="shared" si="114"/>
        <v>0</v>
      </c>
      <c r="T1061" s="264">
        <f t="shared" si="115"/>
        <v>0</v>
      </c>
      <c r="U1061" s="264">
        <f t="shared" si="116"/>
        <v>0</v>
      </c>
      <c r="V1061" s="264">
        <f t="shared" si="117"/>
        <v>0</v>
      </c>
      <c r="W1061" s="264">
        <f t="shared" si="118"/>
        <v>0</v>
      </c>
      <c r="X1061" s="264">
        <f t="shared" si="119"/>
        <v>0</v>
      </c>
    </row>
    <row r="1062" spans="1:24" ht="12.75" customHeight="1" thickBot="1" x14ac:dyDescent="0.3">
      <c r="A1062" s="18" t="s">
        <v>174</v>
      </c>
      <c r="B1062" s="19" t="s">
        <v>586</v>
      </c>
      <c r="C1062" s="20"/>
      <c r="D1062" s="21"/>
      <c r="E1062" s="186"/>
      <c r="F1062" s="187">
        <f>F1059+F1056+F1053+F1049</f>
        <v>2898</v>
      </c>
      <c r="P1062" s="264">
        <f t="shared" si="120"/>
        <v>0</v>
      </c>
      <c r="T1062" s="264">
        <f t="shared" si="115"/>
        <v>0</v>
      </c>
      <c r="U1062" s="264">
        <f t="shared" si="116"/>
        <v>0</v>
      </c>
      <c r="V1062" s="264">
        <f t="shared" si="117"/>
        <v>0</v>
      </c>
      <c r="W1062" s="264">
        <f t="shared" si="118"/>
        <v>0</v>
      </c>
      <c r="X1062" s="264">
        <f t="shared" si="119"/>
        <v>0</v>
      </c>
    </row>
    <row r="1063" spans="1:24" ht="12.75" customHeight="1" thickBot="1" x14ac:dyDescent="0.3">
      <c r="A1063" s="27"/>
      <c r="B1063" s="28"/>
      <c r="C1063" s="29"/>
      <c r="D1063" s="30"/>
      <c r="E1063" s="153"/>
      <c r="F1063" s="154"/>
      <c r="P1063" s="264">
        <f t="shared" si="120"/>
        <v>0</v>
      </c>
      <c r="Q1063" s="266">
        <f t="shared" si="114"/>
        <v>0</v>
      </c>
      <c r="T1063" s="264">
        <f t="shared" si="115"/>
        <v>0</v>
      </c>
      <c r="U1063" s="264">
        <f t="shared" si="116"/>
        <v>0</v>
      </c>
      <c r="V1063" s="264">
        <f t="shared" si="117"/>
        <v>0</v>
      </c>
      <c r="W1063" s="264">
        <f t="shared" si="118"/>
        <v>0</v>
      </c>
      <c r="X1063" s="264">
        <f t="shared" si="119"/>
        <v>0</v>
      </c>
    </row>
    <row r="1064" spans="1:24" ht="14.5" thickBot="1" x14ac:dyDescent="0.3">
      <c r="A1064" s="221" t="s">
        <v>587</v>
      </c>
      <c r="B1064" s="222"/>
      <c r="C1064" s="222"/>
      <c r="D1064" s="222"/>
      <c r="E1064" s="222"/>
      <c r="F1064" s="223"/>
      <c r="P1064" s="264">
        <f t="shared" si="120"/>
        <v>0</v>
      </c>
      <c r="Q1064" s="266">
        <f t="shared" si="114"/>
        <v>0</v>
      </c>
      <c r="T1064" s="264">
        <f t="shared" si="115"/>
        <v>0</v>
      </c>
      <c r="U1064" s="264">
        <f t="shared" si="116"/>
        <v>0</v>
      </c>
      <c r="V1064" s="264">
        <f t="shared" si="117"/>
        <v>0</v>
      </c>
      <c r="W1064" s="264">
        <f t="shared" si="118"/>
        <v>0</v>
      </c>
      <c r="X1064" s="264">
        <f t="shared" si="119"/>
        <v>0</v>
      </c>
    </row>
    <row r="1065" spans="1:24" ht="12.75" customHeight="1" x14ac:dyDescent="0.25">
      <c r="A1065" s="5"/>
      <c r="B1065" s="4"/>
      <c r="C1065" s="6"/>
      <c r="D1065" s="7"/>
      <c r="P1065" s="264">
        <f t="shared" si="120"/>
        <v>0</v>
      </c>
      <c r="Q1065" s="266">
        <f t="shared" si="114"/>
        <v>0</v>
      </c>
      <c r="T1065" s="264">
        <f t="shared" si="115"/>
        <v>0</v>
      </c>
      <c r="U1065" s="264">
        <f t="shared" si="116"/>
        <v>0</v>
      </c>
      <c r="V1065" s="264">
        <f t="shared" si="117"/>
        <v>0</v>
      </c>
      <c r="W1065" s="264">
        <f t="shared" si="118"/>
        <v>0</v>
      </c>
      <c r="X1065" s="264">
        <f t="shared" si="119"/>
        <v>0</v>
      </c>
    </row>
    <row r="1066" spans="1:24" ht="12.75" customHeight="1" x14ac:dyDescent="0.25">
      <c r="A1066" s="2" t="s">
        <v>135</v>
      </c>
      <c r="B1066" s="227" t="s">
        <v>577</v>
      </c>
      <c r="C1066" s="3" t="s">
        <v>148</v>
      </c>
      <c r="D1066" s="1">
        <v>1</v>
      </c>
      <c r="E1066" s="143">
        <f>H1066</f>
        <v>796</v>
      </c>
      <c r="F1066" s="144">
        <f>E1066*D1066</f>
        <v>796</v>
      </c>
      <c r="H1066" s="146">
        <v>796</v>
      </c>
      <c r="J1066" s="264">
        <v>192.51506884338508</v>
      </c>
      <c r="K1066" s="264">
        <v>67.380274095184774</v>
      </c>
      <c r="L1066" s="264">
        <v>890.37908898651631</v>
      </c>
      <c r="M1066" s="264">
        <v>17.467503558784884</v>
      </c>
      <c r="N1066" s="264">
        <v>280.25806451612902</v>
      </c>
      <c r="O1066" s="264">
        <v>1448</v>
      </c>
      <c r="P1066" s="264">
        <f t="shared" si="120"/>
        <v>1448</v>
      </c>
      <c r="Q1066" s="266">
        <f t="shared" si="114"/>
        <v>-652</v>
      </c>
      <c r="T1066" s="264">
        <f t="shared" si="115"/>
        <v>192.51506884338508</v>
      </c>
      <c r="U1066" s="264">
        <f t="shared" si="116"/>
        <v>67.380274095184774</v>
      </c>
      <c r="V1066" s="264">
        <f t="shared" si="117"/>
        <v>890.37908898651631</v>
      </c>
      <c r="W1066" s="264">
        <f t="shared" si="118"/>
        <v>17.467503558784884</v>
      </c>
      <c r="X1066" s="264">
        <f t="shared" si="119"/>
        <v>280.25806451612902</v>
      </c>
    </row>
    <row r="1067" spans="1:24" ht="12.75" customHeight="1" x14ac:dyDescent="0.25">
      <c r="B1067" s="227"/>
      <c r="P1067" s="264">
        <f t="shared" si="120"/>
        <v>0</v>
      </c>
      <c r="Q1067" s="266">
        <f t="shared" si="114"/>
        <v>0</v>
      </c>
      <c r="T1067" s="264">
        <f t="shared" si="115"/>
        <v>0</v>
      </c>
      <c r="U1067" s="264">
        <f t="shared" si="116"/>
        <v>0</v>
      </c>
      <c r="V1067" s="264">
        <f t="shared" si="117"/>
        <v>0</v>
      </c>
      <c r="W1067" s="264">
        <f t="shared" si="118"/>
        <v>0</v>
      </c>
      <c r="X1067" s="264">
        <f t="shared" si="119"/>
        <v>0</v>
      </c>
    </row>
    <row r="1068" spans="1:24" ht="12.75" customHeight="1" x14ac:dyDescent="0.25">
      <c r="B1068" s="227"/>
      <c r="P1068" s="264">
        <f t="shared" si="120"/>
        <v>0</v>
      </c>
      <c r="Q1068" s="266">
        <f t="shared" si="114"/>
        <v>0</v>
      </c>
      <c r="T1068" s="264">
        <f t="shared" si="115"/>
        <v>0</v>
      </c>
      <c r="U1068" s="264">
        <f t="shared" si="116"/>
        <v>0</v>
      </c>
      <c r="V1068" s="264">
        <f t="shared" si="117"/>
        <v>0</v>
      </c>
      <c r="W1068" s="264">
        <f t="shared" si="118"/>
        <v>0</v>
      </c>
      <c r="X1068" s="264">
        <f t="shared" si="119"/>
        <v>0</v>
      </c>
    </row>
    <row r="1069" spans="1:24" ht="12.75" customHeight="1" x14ac:dyDescent="0.25">
      <c r="B1069" s="227"/>
      <c r="P1069" s="264">
        <f t="shared" si="120"/>
        <v>0</v>
      </c>
      <c r="Q1069" s="266">
        <f t="shared" si="114"/>
        <v>0</v>
      </c>
      <c r="T1069" s="264">
        <f t="shared" si="115"/>
        <v>0</v>
      </c>
      <c r="U1069" s="264">
        <f t="shared" si="116"/>
        <v>0</v>
      </c>
      <c r="V1069" s="264">
        <f t="shared" si="117"/>
        <v>0</v>
      </c>
      <c r="W1069" s="264">
        <f t="shared" si="118"/>
        <v>0</v>
      </c>
      <c r="X1069" s="264">
        <f t="shared" si="119"/>
        <v>0</v>
      </c>
    </row>
    <row r="1070" spans="1:24" ht="12.75" customHeight="1" x14ac:dyDescent="0.25">
      <c r="A1070" s="2" t="s">
        <v>67</v>
      </c>
      <c r="B1070" s="227" t="s">
        <v>585</v>
      </c>
      <c r="C1070" s="3" t="s">
        <v>148</v>
      </c>
      <c r="D1070" s="1">
        <v>2</v>
      </c>
      <c r="E1070" s="143">
        <f>H1070</f>
        <v>187</v>
      </c>
      <c r="F1070" s="144">
        <f>E1070*D1070</f>
        <v>374</v>
      </c>
      <c r="H1070" s="146">
        <v>187</v>
      </c>
      <c r="J1070" s="264">
        <v>29.648384221046186</v>
      </c>
      <c r="K1070" s="264">
        <v>10.376934477366163</v>
      </c>
      <c r="L1070" s="264">
        <v>137.12329892540961</v>
      </c>
      <c r="M1070" s="264">
        <v>2.6900920535973958</v>
      </c>
      <c r="N1070" s="264">
        <v>43.161290322580641</v>
      </c>
      <c r="O1070" s="264">
        <v>223</v>
      </c>
      <c r="P1070" s="264">
        <f t="shared" si="120"/>
        <v>446</v>
      </c>
      <c r="Q1070" s="266">
        <f t="shared" si="114"/>
        <v>-72</v>
      </c>
      <c r="T1070" s="264">
        <f t="shared" si="115"/>
        <v>59.296768442092372</v>
      </c>
      <c r="U1070" s="264">
        <f t="shared" si="116"/>
        <v>20.753868954732326</v>
      </c>
      <c r="V1070" s="264">
        <f t="shared" si="117"/>
        <v>274.24659785081923</v>
      </c>
      <c r="W1070" s="264">
        <f t="shared" si="118"/>
        <v>5.3801841071947916</v>
      </c>
      <c r="X1070" s="264">
        <f t="shared" si="119"/>
        <v>86.322580645161281</v>
      </c>
    </row>
    <row r="1071" spans="1:24" ht="12.75" customHeight="1" x14ac:dyDescent="0.25">
      <c r="B1071" s="227"/>
      <c r="P1071" s="264">
        <f t="shared" si="120"/>
        <v>0</v>
      </c>
      <c r="Q1071" s="266">
        <f t="shared" si="114"/>
        <v>0</v>
      </c>
      <c r="T1071" s="264">
        <f t="shared" si="115"/>
        <v>0</v>
      </c>
      <c r="U1071" s="264">
        <f t="shared" si="116"/>
        <v>0</v>
      </c>
      <c r="V1071" s="264">
        <f t="shared" si="117"/>
        <v>0</v>
      </c>
      <c r="W1071" s="264">
        <f t="shared" si="118"/>
        <v>0</v>
      </c>
      <c r="X1071" s="264">
        <f t="shared" si="119"/>
        <v>0</v>
      </c>
    </row>
    <row r="1072" spans="1:24" ht="12.75" customHeight="1" x14ac:dyDescent="0.25">
      <c r="B1072" s="227"/>
      <c r="P1072" s="264">
        <f t="shared" si="120"/>
        <v>0</v>
      </c>
      <c r="Q1072" s="266">
        <f t="shared" si="114"/>
        <v>0</v>
      </c>
      <c r="T1072" s="264">
        <f t="shared" si="115"/>
        <v>0</v>
      </c>
      <c r="U1072" s="264">
        <f t="shared" si="116"/>
        <v>0</v>
      </c>
      <c r="V1072" s="264">
        <f t="shared" si="117"/>
        <v>0</v>
      </c>
      <c r="W1072" s="264">
        <f t="shared" si="118"/>
        <v>0</v>
      </c>
      <c r="X1072" s="264">
        <f t="shared" si="119"/>
        <v>0</v>
      </c>
    </row>
    <row r="1073" spans="1:24" ht="12.75" customHeight="1" x14ac:dyDescent="0.25">
      <c r="A1073" s="2" t="s">
        <v>66</v>
      </c>
      <c r="B1073" s="227" t="s">
        <v>579</v>
      </c>
      <c r="C1073" s="3" t="s">
        <v>148</v>
      </c>
      <c r="D1073" s="1">
        <v>9</v>
      </c>
      <c r="E1073" s="143">
        <f>H1073</f>
        <v>192</v>
      </c>
      <c r="F1073" s="144">
        <f>E1073*D1073</f>
        <v>1728</v>
      </c>
      <c r="H1073" s="146">
        <v>192</v>
      </c>
      <c r="J1073" s="264">
        <v>29.648384221046186</v>
      </c>
      <c r="K1073" s="264">
        <v>10.376934477366163</v>
      </c>
      <c r="L1073" s="264">
        <v>137.12329892540961</v>
      </c>
      <c r="M1073" s="264">
        <v>2.6900920535973958</v>
      </c>
      <c r="N1073" s="264">
        <v>43.161290322580641</v>
      </c>
      <c r="O1073" s="264">
        <v>223</v>
      </c>
      <c r="P1073" s="264">
        <f t="shared" si="120"/>
        <v>2007</v>
      </c>
      <c r="Q1073" s="266">
        <f t="shared" si="114"/>
        <v>-279</v>
      </c>
      <c r="T1073" s="264">
        <f t="shared" si="115"/>
        <v>266.83545798941566</v>
      </c>
      <c r="U1073" s="264">
        <f t="shared" si="116"/>
        <v>93.392410296295466</v>
      </c>
      <c r="V1073" s="264">
        <f t="shared" si="117"/>
        <v>1234.1096903286866</v>
      </c>
      <c r="W1073" s="264">
        <f t="shared" si="118"/>
        <v>24.210828482376563</v>
      </c>
      <c r="X1073" s="264">
        <f t="shared" si="119"/>
        <v>388.45161290322574</v>
      </c>
    </row>
    <row r="1074" spans="1:24" ht="12.75" customHeight="1" x14ac:dyDescent="0.25">
      <c r="B1074" s="227"/>
      <c r="P1074" s="264">
        <f t="shared" si="120"/>
        <v>0</v>
      </c>
      <c r="Q1074" s="266">
        <f t="shared" si="114"/>
        <v>0</v>
      </c>
      <c r="T1074" s="264">
        <f t="shared" si="115"/>
        <v>0</v>
      </c>
      <c r="U1074" s="264">
        <f t="shared" si="116"/>
        <v>0</v>
      </c>
      <c r="V1074" s="264">
        <f t="shared" si="117"/>
        <v>0</v>
      </c>
      <c r="W1074" s="264">
        <f t="shared" si="118"/>
        <v>0</v>
      </c>
      <c r="X1074" s="264">
        <f t="shared" si="119"/>
        <v>0</v>
      </c>
    </row>
    <row r="1075" spans="1:24" ht="12.75" customHeight="1" x14ac:dyDescent="0.25">
      <c r="B1075" s="227"/>
      <c r="P1075" s="264">
        <f t="shared" si="120"/>
        <v>0</v>
      </c>
      <c r="Q1075" s="266">
        <f t="shared" si="114"/>
        <v>0</v>
      </c>
      <c r="T1075" s="264">
        <f t="shared" si="115"/>
        <v>0</v>
      </c>
      <c r="U1075" s="264">
        <f t="shared" si="116"/>
        <v>0</v>
      </c>
      <c r="V1075" s="264">
        <f t="shared" si="117"/>
        <v>0</v>
      </c>
      <c r="W1075" s="264">
        <f t="shared" si="118"/>
        <v>0</v>
      </c>
      <c r="X1075" s="264">
        <f t="shared" si="119"/>
        <v>0</v>
      </c>
    </row>
    <row r="1076" spans="1:24" ht="12.75" customHeight="1" x14ac:dyDescent="0.25">
      <c r="A1076" s="2" t="s">
        <v>5</v>
      </c>
      <c r="B1076" s="227" t="s">
        <v>578</v>
      </c>
      <c r="C1076" s="3" t="s">
        <v>148</v>
      </c>
      <c r="D1076" s="1">
        <v>2</v>
      </c>
      <c r="E1076" s="143">
        <f>H1076</f>
        <v>192</v>
      </c>
      <c r="F1076" s="144">
        <f>E1076*D1076</f>
        <v>384</v>
      </c>
      <c r="H1076" s="146">
        <v>192</v>
      </c>
      <c r="J1076" s="264">
        <v>27.255241100064879</v>
      </c>
      <c r="K1076" s="264">
        <v>9.5393343850227055</v>
      </c>
      <c r="L1076" s="264">
        <v>126.05505058165458</v>
      </c>
      <c r="M1076" s="264">
        <v>2.4729545784191309</v>
      </c>
      <c r="N1076" s="264">
        <v>39.677419354838712</v>
      </c>
      <c r="O1076" s="264">
        <v>205</v>
      </c>
      <c r="P1076" s="264">
        <f t="shared" si="120"/>
        <v>410</v>
      </c>
      <c r="Q1076" s="266">
        <f t="shared" si="114"/>
        <v>-26</v>
      </c>
      <c r="T1076" s="264">
        <f t="shared" si="115"/>
        <v>54.510482200129758</v>
      </c>
      <c r="U1076" s="264">
        <f t="shared" si="116"/>
        <v>19.078668770045411</v>
      </c>
      <c r="V1076" s="264">
        <f t="shared" si="117"/>
        <v>252.11010116330917</v>
      </c>
      <c r="W1076" s="264">
        <f t="shared" si="118"/>
        <v>4.9459091568382618</v>
      </c>
      <c r="X1076" s="264">
        <f t="shared" si="119"/>
        <v>79.354838709677423</v>
      </c>
    </row>
    <row r="1077" spans="1:24" ht="12.75" customHeight="1" x14ac:dyDescent="0.25">
      <c r="B1077" s="227"/>
      <c r="P1077" s="264">
        <f t="shared" si="120"/>
        <v>0</v>
      </c>
      <c r="Q1077" s="266">
        <f t="shared" si="114"/>
        <v>0</v>
      </c>
      <c r="T1077" s="264">
        <f t="shared" si="115"/>
        <v>0</v>
      </c>
      <c r="U1077" s="264">
        <f t="shared" si="116"/>
        <v>0</v>
      </c>
      <c r="V1077" s="264">
        <f t="shared" si="117"/>
        <v>0</v>
      </c>
      <c r="W1077" s="264">
        <f t="shared" si="118"/>
        <v>0</v>
      </c>
      <c r="X1077" s="264">
        <f t="shared" si="119"/>
        <v>0</v>
      </c>
    </row>
    <row r="1078" spans="1:24" ht="12.75" customHeight="1" thickBot="1" x14ac:dyDescent="0.3">
      <c r="B1078" s="227"/>
      <c r="P1078" s="264">
        <f t="shared" si="120"/>
        <v>0</v>
      </c>
      <c r="Q1078" s="266">
        <f t="shared" si="114"/>
        <v>0</v>
      </c>
      <c r="T1078" s="264">
        <f t="shared" si="115"/>
        <v>0</v>
      </c>
      <c r="U1078" s="264">
        <f t="shared" si="116"/>
        <v>0</v>
      </c>
      <c r="V1078" s="264">
        <f t="shared" si="117"/>
        <v>0</v>
      </c>
      <c r="W1078" s="264">
        <f t="shared" si="118"/>
        <v>0</v>
      </c>
      <c r="X1078" s="264">
        <f t="shared" si="119"/>
        <v>0</v>
      </c>
    </row>
    <row r="1079" spans="1:24" ht="12.75" customHeight="1" thickBot="1" x14ac:dyDescent="0.3">
      <c r="A1079" s="18" t="s">
        <v>246</v>
      </c>
      <c r="B1079" s="19" t="s">
        <v>588</v>
      </c>
      <c r="C1079" s="20"/>
      <c r="D1079" s="21"/>
      <c r="E1079" s="186"/>
      <c r="F1079" s="187">
        <f>F1076+F1073+F1070+F1066</f>
        <v>3282</v>
      </c>
      <c r="P1079" s="264">
        <f t="shared" si="120"/>
        <v>0</v>
      </c>
      <c r="T1079" s="264">
        <f t="shared" si="115"/>
        <v>0</v>
      </c>
      <c r="U1079" s="264">
        <f t="shared" si="116"/>
        <v>0</v>
      </c>
      <c r="V1079" s="264">
        <f t="shared" si="117"/>
        <v>0</v>
      </c>
      <c r="W1079" s="264">
        <f t="shared" si="118"/>
        <v>0</v>
      </c>
      <c r="X1079" s="264">
        <f t="shared" si="119"/>
        <v>0</v>
      </c>
    </row>
    <row r="1080" spans="1:24" ht="12.75" customHeight="1" thickBot="1" x14ac:dyDescent="0.3">
      <c r="A1080" s="27"/>
      <c r="B1080" s="28"/>
      <c r="C1080" s="29"/>
      <c r="D1080" s="30"/>
      <c r="E1080" s="153"/>
      <c r="F1080" s="154"/>
      <c r="P1080" s="264">
        <f t="shared" si="120"/>
        <v>0</v>
      </c>
      <c r="Q1080" s="266">
        <f t="shared" si="114"/>
        <v>0</v>
      </c>
      <c r="T1080" s="264">
        <f t="shared" si="115"/>
        <v>0</v>
      </c>
      <c r="U1080" s="264">
        <f t="shared" si="116"/>
        <v>0</v>
      </c>
      <c r="V1080" s="264">
        <f t="shared" si="117"/>
        <v>0</v>
      </c>
      <c r="W1080" s="264">
        <f t="shared" si="118"/>
        <v>0</v>
      </c>
      <c r="X1080" s="264">
        <f t="shared" si="119"/>
        <v>0</v>
      </c>
    </row>
    <row r="1081" spans="1:24" ht="14.5" thickBot="1" x14ac:dyDescent="0.3">
      <c r="A1081" s="221" t="s">
        <v>589</v>
      </c>
      <c r="B1081" s="222"/>
      <c r="C1081" s="222"/>
      <c r="D1081" s="222"/>
      <c r="E1081" s="222"/>
      <c r="F1081" s="223"/>
      <c r="P1081" s="264">
        <f t="shared" si="120"/>
        <v>0</v>
      </c>
      <c r="Q1081" s="266">
        <f t="shared" si="114"/>
        <v>0</v>
      </c>
      <c r="T1081" s="264">
        <f t="shared" si="115"/>
        <v>0</v>
      </c>
      <c r="U1081" s="264">
        <f t="shared" si="116"/>
        <v>0</v>
      </c>
      <c r="V1081" s="264">
        <f t="shared" si="117"/>
        <v>0</v>
      </c>
      <c r="W1081" s="264">
        <f t="shared" si="118"/>
        <v>0</v>
      </c>
      <c r="X1081" s="264">
        <f t="shared" si="119"/>
        <v>0</v>
      </c>
    </row>
    <row r="1082" spans="1:24" ht="12.75" customHeight="1" x14ac:dyDescent="0.25">
      <c r="A1082" s="5"/>
      <c r="B1082" s="4"/>
      <c r="C1082" s="6"/>
      <c r="D1082" s="7"/>
      <c r="P1082" s="264">
        <f t="shared" si="120"/>
        <v>0</v>
      </c>
      <c r="Q1082" s="266">
        <f t="shared" si="114"/>
        <v>0</v>
      </c>
      <c r="T1082" s="264">
        <f t="shared" si="115"/>
        <v>0</v>
      </c>
      <c r="U1082" s="264">
        <f t="shared" si="116"/>
        <v>0</v>
      </c>
      <c r="V1082" s="264">
        <f t="shared" si="117"/>
        <v>0</v>
      </c>
      <c r="W1082" s="264">
        <f t="shared" si="118"/>
        <v>0</v>
      </c>
      <c r="X1082" s="264">
        <f t="shared" si="119"/>
        <v>0</v>
      </c>
    </row>
    <row r="1083" spans="1:24" ht="12.75" customHeight="1" x14ac:dyDescent="0.25">
      <c r="A1083" s="2" t="s">
        <v>135</v>
      </c>
      <c r="B1083" s="227" t="s">
        <v>577</v>
      </c>
      <c r="C1083" s="3" t="s">
        <v>148</v>
      </c>
      <c r="D1083" s="1">
        <v>1</v>
      </c>
      <c r="E1083" s="143">
        <f>H1083</f>
        <v>796</v>
      </c>
      <c r="F1083" s="144">
        <f>E1083*D1083</f>
        <v>796</v>
      </c>
      <c r="H1083" s="146">
        <v>796</v>
      </c>
      <c r="J1083" s="264">
        <v>192.51506884338508</v>
      </c>
      <c r="K1083" s="264">
        <v>67.380274095184774</v>
      </c>
      <c r="L1083" s="264">
        <v>890.37908898651631</v>
      </c>
      <c r="M1083" s="264">
        <v>17.467503558784884</v>
      </c>
      <c r="N1083" s="264">
        <v>280.25806451612902</v>
      </c>
      <c r="O1083" s="264">
        <v>1448</v>
      </c>
      <c r="P1083" s="264">
        <f t="shared" si="120"/>
        <v>1448</v>
      </c>
      <c r="Q1083" s="266">
        <f t="shared" si="114"/>
        <v>-652</v>
      </c>
      <c r="T1083" s="264">
        <f t="shared" si="115"/>
        <v>192.51506884338508</v>
      </c>
      <c r="U1083" s="264">
        <f t="shared" si="116"/>
        <v>67.380274095184774</v>
      </c>
      <c r="V1083" s="264">
        <f t="shared" si="117"/>
        <v>890.37908898651631</v>
      </c>
      <c r="W1083" s="264">
        <f t="shared" si="118"/>
        <v>17.467503558784884</v>
      </c>
      <c r="X1083" s="264">
        <f t="shared" si="119"/>
        <v>280.25806451612902</v>
      </c>
    </row>
    <row r="1084" spans="1:24" ht="12.75" customHeight="1" x14ac:dyDescent="0.25">
      <c r="B1084" s="227"/>
      <c r="P1084" s="264">
        <f t="shared" si="120"/>
        <v>0</v>
      </c>
      <c r="Q1084" s="266">
        <f t="shared" si="114"/>
        <v>0</v>
      </c>
      <c r="T1084" s="264">
        <f t="shared" si="115"/>
        <v>0</v>
      </c>
      <c r="U1084" s="264">
        <f t="shared" si="116"/>
        <v>0</v>
      </c>
      <c r="V1084" s="264">
        <f t="shared" si="117"/>
        <v>0</v>
      </c>
      <c r="W1084" s="264">
        <f t="shared" si="118"/>
        <v>0</v>
      </c>
      <c r="X1084" s="264">
        <f t="shared" si="119"/>
        <v>0</v>
      </c>
    </row>
    <row r="1085" spans="1:24" ht="12.75" customHeight="1" x14ac:dyDescent="0.25">
      <c r="B1085" s="227"/>
      <c r="P1085" s="264">
        <f t="shared" si="120"/>
        <v>0</v>
      </c>
      <c r="Q1085" s="266">
        <f t="shared" si="114"/>
        <v>0</v>
      </c>
      <c r="T1085" s="264">
        <f t="shared" si="115"/>
        <v>0</v>
      </c>
      <c r="U1085" s="264">
        <f t="shared" si="116"/>
        <v>0</v>
      </c>
      <c r="V1085" s="264">
        <f t="shared" si="117"/>
        <v>0</v>
      </c>
      <c r="W1085" s="264">
        <f t="shared" si="118"/>
        <v>0</v>
      </c>
      <c r="X1085" s="264">
        <f t="shared" si="119"/>
        <v>0</v>
      </c>
    </row>
    <row r="1086" spans="1:24" ht="12.75" customHeight="1" x14ac:dyDescent="0.25">
      <c r="B1086" s="227"/>
      <c r="P1086" s="264">
        <f t="shared" si="120"/>
        <v>0</v>
      </c>
      <c r="Q1086" s="266">
        <f t="shared" si="114"/>
        <v>0</v>
      </c>
      <c r="T1086" s="264">
        <f t="shared" si="115"/>
        <v>0</v>
      </c>
      <c r="U1086" s="264">
        <f t="shared" si="116"/>
        <v>0</v>
      </c>
      <c r="V1086" s="264">
        <f t="shared" si="117"/>
        <v>0</v>
      </c>
      <c r="W1086" s="264">
        <f t="shared" si="118"/>
        <v>0</v>
      </c>
      <c r="X1086" s="264">
        <f t="shared" si="119"/>
        <v>0</v>
      </c>
    </row>
    <row r="1087" spans="1:24" ht="12.75" customHeight="1" x14ac:dyDescent="0.25">
      <c r="A1087" s="2" t="s">
        <v>67</v>
      </c>
      <c r="B1087" s="227" t="s">
        <v>585</v>
      </c>
      <c r="C1087" s="3" t="s">
        <v>148</v>
      </c>
      <c r="D1087" s="1">
        <v>2</v>
      </c>
      <c r="E1087" s="143">
        <f>H1087</f>
        <v>187</v>
      </c>
      <c r="F1087" s="144">
        <f>E1087*D1087</f>
        <v>374</v>
      </c>
      <c r="H1087" s="146">
        <v>187</v>
      </c>
      <c r="J1087" s="264">
        <v>29.648384221046186</v>
      </c>
      <c r="K1087" s="264">
        <v>10.376934477366163</v>
      </c>
      <c r="L1087" s="264">
        <v>137.12329892540961</v>
      </c>
      <c r="M1087" s="264">
        <v>2.6900920535973958</v>
      </c>
      <c r="N1087" s="264">
        <v>43.161290322580641</v>
      </c>
      <c r="O1087" s="264">
        <v>223</v>
      </c>
      <c r="P1087" s="264">
        <f t="shared" si="120"/>
        <v>446</v>
      </c>
      <c r="Q1087" s="266">
        <f t="shared" si="114"/>
        <v>-72</v>
      </c>
      <c r="T1087" s="264">
        <f t="shared" si="115"/>
        <v>59.296768442092372</v>
      </c>
      <c r="U1087" s="264">
        <f t="shared" si="116"/>
        <v>20.753868954732326</v>
      </c>
      <c r="V1087" s="264">
        <f t="shared" si="117"/>
        <v>274.24659785081923</v>
      </c>
      <c r="W1087" s="264">
        <f t="shared" si="118"/>
        <v>5.3801841071947916</v>
      </c>
      <c r="X1087" s="264">
        <f t="shared" si="119"/>
        <v>86.322580645161281</v>
      </c>
    </row>
    <row r="1088" spans="1:24" ht="12.75" customHeight="1" x14ac:dyDescent="0.25">
      <c r="B1088" s="227"/>
      <c r="P1088" s="264">
        <f t="shared" si="120"/>
        <v>0</v>
      </c>
      <c r="Q1088" s="266">
        <f t="shared" si="114"/>
        <v>0</v>
      </c>
      <c r="T1088" s="264">
        <f t="shared" si="115"/>
        <v>0</v>
      </c>
      <c r="U1088" s="264">
        <f t="shared" si="116"/>
        <v>0</v>
      </c>
      <c r="V1088" s="264">
        <f t="shared" si="117"/>
        <v>0</v>
      </c>
      <c r="W1088" s="264">
        <f t="shared" si="118"/>
        <v>0</v>
      </c>
      <c r="X1088" s="264">
        <f t="shared" si="119"/>
        <v>0</v>
      </c>
    </row>
    <row r="1089" spans="1:24" ht="12.75" customHeight="1" x14ac:dyDescent="0.25">
      <c r="B1089" s="227"/>
      <c r="P1089" s="264">
        <f t="shared" si="120"/>
        <v>0</v>
      </c>
      <c r="Q1089" s="266">
        <f t="shared" si="114"/>
        <v>0</v>
      </c>
      <c r="T1089" s="264">
        <f t="shared" si="115"/>
        <v>0</v>
      </c>
      <c r="U1089" s="264">
        <f t="shared" si="116"/>
        <v>0</v>
      </c>
      <c r="V1089" s="264">
        <f t="shared" si="117"/>
        <v>0</v>
      </c>
      <c r="W1089" s="264">
        <f t="shared" si="118"/>
        <v>0</v>
      </c>
      <c r="X1089" s="264">
        <f t="shared" si="119"/>
        <v>0</v>
      </c>
    </row>
    <row r="1090" spans="1:24" ht="12.75" customHeight="1" x14ac:dyDescent="0.25">
      <c r="A1090" s="2" t="s">
        <v>66</v>
      </c>
      <c r="B1090" s="227" t="s">
        <v>579</v>
      </c>
      <c r="C1090" s="3" t="s">
        <v>148</v>
      </c>
      <c r="D1090" s="1">
        <v>10</v>
      </c>
      <c r="E1090" s="143">
        <f>H1090</f>
        <v>192</v>
      </c>
      <c r="F1090" s="144">
        <f>E1090*D1090</f>
        <v>1920</v>
      </c>
      <c r="H1090" s="146">
        <v>192</v>
      </c>
      <c r="J1090" s="264">
        <v>29.648384221046186</v>
      </c>
      <c r="K1090" s="264">
        <v>10.376934477366163</v>
      </c>
      <c r="L1090" s="264">
        <v>137.12329892540961</v>
      </c>
      <c r="M1090" s="264">
        <v>2.6900920535973958</v>
      </c>
      <c r="N1090" s="264">
        <v>43.161290322580641</v>
      </c>
      <c r="O1090" s="264">
        <v>223</v>
      </c>
      <c r="P1090" s="264">
        <f t="shared" si="120"/>
        <v>2230</v>
      </c>
      <c r="Q1090" s="266">
        <f t="shared" si="114"/>
        <v>-310</v>
      </c>
      <c r="T1090" s="264">
        <f t="shared" si="115"/>
        <v>296.48384221046183</v>
      </c>
      <c r="U1090" s="264">
        <f t="shared" si="116"/>
        <v>103.76934477366163</v>
      </c>
      <c r="V1090" s="264">
        <f t="shared" si="117"/>
        <v>1371.2329892540961</v>
      </c>
      <c r="W1090" s="264">
        <f t="shared" si="118"/>
        <v>26.90092053597396</v>
      </c>
      <c r="X1090" s="264">
        <f t="shared" si="119"/>
        <v>431.61290322580641</v>
      </c>
    </row>
    <row r="1091" spans="1:24" ht="12.75" customHeight="1" x14ac:dyDescent="0.25">
      <c r="B1091" s="227"/>
      <c r="P1091" s="264">
        <f t="shared" si="120"/>
        <v>0</v>
      </c>
      <c r="Q1091" s="266">
        <f t="shared" si="114"/>
        <v>0</v>
      </c>
      <c r="T1091" s="264">
        <f t="shared" si="115"/>
        <v>0</v>
      </c>
      <c r="U1091" s="264">
        <f t="shared" si="116"/>
        <v>0</v>
      </c>
      <c r="V1091" s="264">
        <f t="shared" si="117"/>
        <v>0</v>
      </c>
      <c r="W1091" s="264">
        <f t="shared" si="118"/>
        <v>0</v>
      </c>
      <c r="X1091" s="264">
        <f t="shared" si="119"/>
        <v>0</v>
      </c>
    </row>
    <row r="1092" spans="1:24" ht="12.75" customHeight="1" x14ac:dyDescent="0.25">
      <c r="B1092" s="227"/>
      <c r="P1092" s="264">
        <f t="shared" si="120"/>
        <v>0</v>
      </c>
      <c r="Q1092" s="266">
        <f t="shared" si="114"/>
        <v>0</v>
      </c>
      <c r="T1092" s="264">
        <f t="shared" si="115"/>
        <v>0</v>
      </c>
      <c r="U1092" s="264">
        <f t="shared" si="116"/>
        <v>0</v>
      </c>
      <c r="V1092" s="264">
        <f t="shared" si="117"/>
        <v>0</v>
      </c>
      <c r="W1092" s="264">
        <f t="shared" si="118"/>
        <v>0</v>
      </c>
      <c r="X1092" s="264">
        <f t="shared" si="119"/>
        <v>0</v>
      </c>
    </row>
    <row r="1093" spans="1:24" ht="12.75" customHeight="1" x14ac:dyDescent="0.25">
      <c r="A1093" s="2" t="s">
        <v>5</v>
      </c>
      <c r="B1093" s="227" t="s">
        <v>578</v>
      </c>
      <c r="C1093" s="3" t="s">
        <v>148</v>
      </c>
      <c r="D1093" s="1">
        <v>2</v>
      </c>
      <c r="E1093" s="143">
        <f>H1093</f>
        <v>192</v>
      </c>
      <c r="F1093" s="144">
        <f>E1093*D1093</f>
        <v>384</v>
      </c>
      <c r="H1093" s="146">
        <v>192</v>
      </c>
      <c r="J1093" s="264">
        <v>27.255241100064879</v>
      </c>
      <c r="K1093" s="264">
        <v>9.5393343850227055</v>
      </c>
      <c r="L1093" s="264">
        <v>126.05505058165458</v>
      </c>
      <c r="M1093" s="264">
        <v>2.4729545784191309</v>
      </c>
      <c r="N1093" s="264">
        <v>39.677419354838712</v>
      </c>
      <c r="O1093" s="264">
        <v>205</v>
      </c>
      <c r="P1093" s="264">
        <f t="shared" si="120"/>
        <v>410</v>
      </c>
      <c r="Q1093" s="266">
        <f t="shared" si="114"/>
        <v>-26</v>
      </c>
      <c r="T1093" s="264">
        <f t="shared" si="115"/>
        <v>54.510482200129758</v>
      </c>
      <c r="U1093" s="264">
        <f t="shared" si="116"/>
        <v>19.078668770045411</v>
      </c>
      <c r="V1093" s="264">
        <f t="shared" si="117"/>
        <v>252.11010116330917</v>
      </c>
      <c r="W1093" s="264">
        <f t="shared" si="118"/>
        <v>4.9459091568382618</v>
      </c>
      <c r="X1093" s="264">
        <f t="shared" si="119"/>
        <v>79.354838709677423</v>
      </c>
    </row>
    <row r="1094" spans="1:24" ht="12.75" customHeight="1" x14ac:dyDescent="0.25">
      <c r="B1094" s="227"/>
      <c r="P1094" s="264">
        <f t="shared" si="120"/>
        <v>0</v>
      </c>
      <c r="Q1094" s="266">
        <f t="shared" si="114"/>
        <v>0</v>
      </c>
      <c r="T1094" s="264">
        <f t="shared" si="115"/>
        <v>0</v>
      </c>
      <c r="U1094" s="264">
        <f t="shared" si="116"/>
        <v>0</v>
      </c>
      <c r="V1094" s="264">
        <f t="shared" si="117"/>
        <v>0</v>
      </c>
      <c r="W1094" s="264">
        <f t="shared" si="118"/>
        <v>0</v>
      </c>
      <c r="X1094" s="264">
        <f t="shared" si="119"/>
        <v>0</v>
      </c>
    </row>
    <row r="1095" spans="1:24" ht="12.75" customHeight="1" thickBot="1" x14ac:dyDescent="0.3">
      <c r="B1095" s="227"/>
      <c r="P1095" s="264">
        <f t="shared" si="120"/>
        <v>0</v>
      </c>
      <c r="Q1095" s="266">
        <f t="shared" si="114"/>
        <v>0</v>
      </c>
      <c r="T1095" s="264">
        <f t="shared" si="115"/>
        <v>0</v>
      </c>
      <c r="U1095" s="264">
        <f t="shared" si="116"/>
        <v>0</v>
      </c>
      <c r="V1095" s="264">
        <f t="shared" si="117"/>
        <v>0</v>
      </c>
      <c r="W1095" s="264">
        <f t="shared" si="118"/>
        <v>0</v>
      </c>
      <c r="X1095" s="264">
        <f t="shared" si="119"/>
        <v>0</v>
      </c>
    </row>
    <row r="1096" spans="1:24" ht="12.75" customHeight="1" thickBot="1" x14ac:dyDescent="0.3">
      <c r="A1096" s="18" t="s">
        <v>40</v>
      </c>
      <c r="B1096" s="19" t="s">
        <v>590</v>
      </c>
      <c r="C1096" s="20"/>
      <c r="D1096" s="21"/>
      <c r="E1096" s="186"/>
      <c r="F1096" s="187">
        <f>F1093+F1090+F1087+F1083</f>
        <v>3474</v>
      </c>
      <c r="P1096" s="264">
        <f t="shared" si="120"/>
        <v>0</v>
      </c>
      <c r="T1096" s="264">
        <f t="shared" si="115"/>
        <v>0</v>
      </c>
      <c r="U1096" s="264">
        <f t="shared" si="116"/>
        <v>0</v>
      </c>
      <c r="V1096" s="264">
        <f t="shared" si="117"/>
        <v>0</v>
      </c>
      <c r="W1096" s="264">
        <f t="shared" si="118"/>
        <v>0</v>
      </c>
      <c r="X1096" s="264">
        <f t="shared" si="119"/>
        <v>0</v>
      </c>
    </row>
    <row r="1097" spans="1:24" ht="12.75" customHeight="1" thickBot="1" x14ac:dyDescent="0.3">
      <c r="A1097" s="27"/>
      <c r="B1097" s="28"/>
      <c r="C1097" s="29"/>
      <c r="D1097" s="30"/>
      <c r="E1097" s="153"/>
      <c r="F1097" s="154"/>
      <c r="P1097" s="264">
        <f t="shared" si="120"/>
        <v>0</v>
      </c>
      <c r="Q1097" s="266">
        <f t="shared" si="114"/>
        <v>0</v>
      </c>
      <c r="T1097" s="264">
        <f t="shared" si="115"/>
        <v>0</v>
      </c>
      <c r="U1097" s="264">
        <f t="shared" si="116"/>
        <v>0</v>
      </c>
      <c r="V1097" s="264">
        <f t="shared" si="117"/>
        <v>0</v>
      </c>
      <c r="W1097" s="264">
        <f t="shared" si="118"/>
        <v>0</v>
      </c>
      <c r="X1097" s="264">
        <f t="shared" si="119"/>
        <v>0</v>
      </c>
    </row>
    <row r="1098" spans="1:24" ht="14.5" thickBot="1" x14ac:dyDescent="0.3">
      <c r="A1098" s="221" t="s">
        <v>591</v>
      </c>
      <c r="B1098" s="222"/>
      <c r="C1098" s="222"/>
      <c r="D1098" s="222"/>
      <c r="E1098" s="222"/>
      <c r="F1098" s="223"/>
      <c r="P1098" s="264">
        <f t="shared" si="120"/>
        <v>0</v>
      </c>
      <c r="Q1098" s="266">
        <f t="shared" si="114"/>
        <v>0</v>
      </c>
      <c r="T1098" s="264">
        <f t="shared" si="115"/>
        <v>0</v>
      </c>
      <c r="U1098" s="264">
        <f t="shared" si="116"/>
        <v>0</v>
      </c>
      <c r="V1098" s="264">
        <f t="shared" si="117"/>
        <v>0</v>
      </c>
      <c r="W1098" s="264">
        <f t="shared" si="118"/>
        <v>0</v>
      </c>
      <c r="X1098" s="264">
        <f t="shared" si="119"/>
        <v>0</v>
      </c>
    </row>
    <row r="1099" spans="1:24" ht="12.75" customHeight="1" x14ac:dyDescent="0.25">
      <c r="A1099" s="5"/>
      <c r="B1099" s="4"/>
      <c r="C1099" s="6"/>
      <c r="D1099" s="7"/>
      <c r="P1099" s="264">
        <f t="shared" si="120"/>
        <v>0</v>
      </c>
      <c r="Q1099" s="266">
        <f t="shared" ref="Q1099:Q1162" si="121">F1099-P1099</f>
        <v>0</v>
      </c>
      <c r="T1099" s="264">
        <f t="shared" ref="T1099:T1162" si="122">J1099*$D1099</f>
        <v>0</v>
      </c>
      <c r="U1099" s="264">
        <f t="shared" ref="U1099:U1162" si="123">K1099*$D1099</f>
        <v>0</v>
      </c>
      <c r="V1099" s="264">
        <f t="shared" ref="V1099:V1162" si="124">L1099*$D1099</f>
        <v>0</v>
      </c>
      <c r="W1099" s="264">
        <f t="shared" ref="W1099:W1162" si="125">M1099*$D1099</f>
        <v>0</v>
      </c>
      <c r="X1099" s="264">
        <f t="shared" ref="X1099:X1162" si="126">N1099*$D1099</f>
        <v>0</v>
      </c>
    </row>
    <row r="1100" spans="1:24" ht="12.75" customHeight="1" x14ac:dyDescent="0.25">
      <c r="A1100" s="2" t="s">
        <v>135</v>
      </c>
      <c r="B1100" s="227" t="s">
        <v>577</v>
      </c>
      <c r="C1100" s="3" t="s">
        <v>148</v>
      </c>
      <c r="D1100" s="1">
        <v>1</v>
      </c>
      <c r="E1100" s="143">
        <f>H1100</f>
        <v>796</v>
      </c>
      <c r="F1100" s="144">
        <f>E1100*D1100</f>
        <v>796</v>
      </c>
      <c r="H1100" s="146">
        <v>796</v>
      </c>
      <c r="J1100" s="264">
        <v>192.51506884338508</v>
      </c>
      <c r="K1100" s="264">
        <v>67.380274095184774</v>
      </c>
      <c r="L1100" s="264">
        <v>890.37908898651631</v>
      </c>
      <c r="M1100" s="264">
        <v>17.467503558784884</v>
      </c>
      <c r="N1100" s="264">
        <v>280.25806451612902</v>
      </c>
      <c r="O1100" s="264">
        <v>1448</v>
      </c>
      <c r="P1100" s="264">
        <f t="shared" si="120"/>
        <v>1448</v>
      </c>
      <c r="Q1100" s="266">
        <f t="shared" si="121"/>
        <v>-652</v>
      </c>
      <c r="T1100" s="264">
        <f t="shared" si="122"/>
        <v>192.51506884338508</v>
      </c>
      <c r="U1100" s="264">
        <f t="shared" si="123"/>
        <v>67.380274095184774</v>
      </c>
      <c r="V1100" s="264">
        <f t="shared" si="124"/>
        <v>890.37908898651631</v>
      </c>
      <c r="W1100" s="264">
        <f t="shared" si="125"/>
        <v>17.467503558784884</v>
      </c>
      <c r="X1100" s="264">
        <f t="shared" si="126"/>
        <v>280.25806451612902</v>
      </c>
    </row>
    <row r="1101" spans="1:24" ht="12.75" customHeight="1" x14ac:dyDescent="0.25">
      <c r="B1101" s="227"/>
      <c r="P1101" s="264">
        <f t="shared" ref="P1101:P1164" si="127">O1101*D1101</f>
        <v>0</v>
      </c>
      <c r="Q1101" s="266">
        <f t="shared" si="121"/>
        <v>0</v>
      </c>
      <c r="T1101" s="264">
        <f t="shared" si="122"/>
        <v>0</v>
      </c>
      <c r="U1101" s="264">
        <f t="shared" si="123"/>
        <v>0</v>
      </c>
      <c r="V1101" s="264">
        <f t="shared" si="124"/>
        <v>0</v>
      </c>
      <c r="W1101" s="264">
        <f t="shared" si="125"/>
        <v>0</v>
      </c>
      <c r="X1101" s="264">
        <f t="shared" si="126"/>
        <v>0</v>
      </c>
    </row>
    <row r="1102" spans="1:24" ht="12.75" customHeight="1" x14ac:dyDescent="0.25">
      <c r="B1102" s="227"/>
      <c r="P1102" s="264">
        <f t="shared" si="127"/>
        <v>0</v>
      </c>
      <c r="Q1102" s="266">
        <f t="shared" si="121"/>
        <v>0</v>
      </c>
      <c r="T1102" s="264">
        <f t="shared" si="122"/>
        <v>0</v>
      </c>
      <c r="U1102" s="264">
        <f t="shared" si="123"/>
        <v>0</v>
      </c>
      <c r="V1102" s="264">
        <f t="shared" si="124"/>
        <v>0</v>
      </c>
      <c r="W1102" s="264">
        <f t="shared" si="125"/>
        <v>0</v>
      </c>
      <c r="X1102" s="264">
        <f t="shared" si="126"/>
        <v>0</v>
      </c>
    </row>
    <row r="1103" spans="1:24" ht="12.75" customHeight="1" x14ac:dyDescent="0.25">
      <c r="B1103" s="227"/>
      <c r="P1103" s="264">
        <f t="shared" si="127"/>
        <v>0</v>
      </c>
      <c r="Q1103" s="266">
        <f t="shared" si="121"/>
        <v>0</v>
      </c>
      <c r="T1103" s="264">
        <f t="shared" si="122"/>
        <v>0</v>
      </c>
      <c r="U1103" s="264">
        <f t="shared" si="123"/>
        <v>0</v>
      </c>
      <c r="V1103" s="264">
        <f t="shared" si="124"/>
        <v>0</v>
      </c>
      <c r="W1103" s="264">
        <f t="shared" si="125"/>
        <v>0</v>
      </c>
      <c r="X1103" s="264">
        <f t="shared" si="126"/>
        <v>0</v>
      </c>
    </row>
    <row r="1104" spans="1:24" ht="12.75" customHeight="1" x14ac:dyDescent="0.25">
      <c r="A1104" s="2" t="s">
        <v>5</v>
      </c>
      <c r="B1104" s="227" t="s">
        <v>578</v>
      </c>
      <c r="C1104" s="3" t="s">
        <v>148</v>
      </c>
      <c r="D1104" s="1">
        <v>2</v>
      </c>
      <c r="E1104" s="143">
        <f>H1104</f>
        <v>187</v>
      </c>
      <c r="F1104" s="144">
        <f>E1104*D1104</f>
        <v>374</v>
      </c>
      <c r="H1104" s="146">
        <v>187</v>
      </c>
      <c r="J1104" s="264">
        <v>27.255241100064879</v>
      </c>
      <c r="K1104" s="264">
        <v>9.5393343850227055</v>
      </c>
      <c r="L1104" s="264">
        <v>126.05505058165458</v>
      </c>
      <c r="M1104" s="264">
        <v>2.4729545784191309</v>
      </c>
      <c r="N1104" s="264">
        <v>39.677419354838712</v>
      </c>
      <c r="O1104" s="264">
        <v>205</v>
      </c>
      <c r="P1104" s="264">
        <f t="shared" si="127"/>
        <v>410</v>
      </c>
      <c r="Q1104" s="266">
        <f t="shared" si="121"/>
        <v>-36</v>
      </c>
      <c r="T1104" s="264">
        <f t="shared" si="122"/>
        <v>54.510482200129758</v>
      </c>
      <c r="U1104" s="264">
        <f t="shared" si="123"/>
        <v>19.078668770045411</v>
      </c>
      <c r="V1104" s="264">
        <f t="shared" si="124"/>
        <v>252.11010116330917</v>
      </c>
      <c r="W1104" s="264">
        <f t="shared" si="125"/>
        <v>4.9459091568382618</v>
      </c>
      <c r="X1104" s="264">
        <f t="shared" si="126"/>
        <v>79.354838709677423</v>
      </c>
    </row>
    <row r="1105" spans="1:24" ht="12.75" customHeight="1" x14ac:dyDescent="0.25">
      <c r="B1105" s="227"/>
      <c r="P1105" s="264">
        <f t="shared" si="127"/>
        <v>0</v>
      </c>
      <c r="Q1105" s="266">
        <f t="shared" si="121"/>
        <v>0</v>
      </c>
      <c r="T1105" s="264">
        <f t="shared" si="122"/>
        <v>0</v>
      </c>
      <c r="U1105" s="264">
        <f t="shared" si="123"/>
        <v>0</v>
      </c>
      <c r="V1105" s="264">
        <f t="shared" si="124"/>
        <v>0</v>
      </c>
      <c r="W1105" s="264">
        <f t="shared" si="125"/>
        <v>0</v>
      </c>
      <c r="X1105" s="264">
        <f t="shared" si="126"/>
        <v>0</v>
      </c>
    </row>
    <row r="1106" spans="1:24" ht="12.75" customHeight="1" x14ac:dyDescent="0.25">
      <c r="B1106" s="227"/>
      <c r="P1106" s="264">
        <f t="shared" si="127"/>
        <v>0</v>
      </c>
      <c r="Q1106" s="266">
        <f t="shared" si="121"/>
        <v>0</v>
      </c>
      <c r="T1106" s="264">
        <f t="shared" si="122"/>
        <v>0</v>
      </c>
      <c r="U1106" s="264">
        <f t="shared" si="123"/>
        <v>0</v>
      </c>
      <c r="V1106" s="264">
        <f t="shared" si="124"/>
        <v>0</v>
      </c>
      <c r="W1106" s="264">
        <f t="shared" si="125"/>
        <v>0</v>
      </c>
      <c r="X1106" s="264">
        <f t="shared" si="126"/>
        <v>0</v>
      </c>
    </row>
    <row r="1107" spans="1:24" ht="12.75" customHeight="1" x14ac:dyDescent="0.25">
      <c r="A1107" s="2" t="s">
        <v>66</v>
      </c>
      <c r="B1107" s="227" t="s">
        <v>579</v>
      </c>
      <c r="C1107" s="3" t="s">
        <v>148</v>
      </c>
      <c r="D1107" s="1">
        <v>7</v>
      </c>
      <c r="E1107" s="143">
        <f>H1107</f>
        <v>192</v>
      </c>
      <c r="F1107" s="144">
        <f>E1107*D1107</f>
        <v>1344</v>
      </c>
      <c r="H1107" s="146">
        <v>192</v>
      </c>
      <c r="J1107" s="264">
        <v>29.648384221046186</v>
      </c>
      <c r="K1107" s="264">
        <v>10.376934477366163</v>
      </c>
      <c r="L1107" s="264">
        <v>137.12329892540961</v>
      </c>
      <c r="M1107" s="264">
        <v>2.6900920535973958</v>
      </c>
      <c r="N1107" s="264">
        <v>43.161290322580641</v>
      </c>
      <c r="O1107" s="264">
        <v>223</v>
      </c>
      <c r="P1107" s="264">
        <f t="shared" si="127"/>
        <v>1561</v>
      </c>
      <c r="Q1107" s="266">
        <f t="shared" si="121"/>
        <v>-217</v>
      </c>
      <c r="T1107" s="264">
        <f t="shared" si="122"/>
        <v>207.53868954732332</v>
      </c>
      <c r="U1107" s="264">
        <f t="shared" si="123"/>
        <v>72.63854134156314</v>
      </c>
      <c r="V1107" s="264">
        <f t="shared" si="124"/>
        <v>959.86309247786733</v>
      </c>
      <c r="W1107" s="264">
        <f t="shared" si="125"/>
        <v>18.83064437518177</v>
      </c>
      <c r="X1107" s="264">
        <f t="shared" si="126"/>
        <v>302.12903225806451</v>
      </c>
    </row>
    <row r="1108" spans="1:24" ht="12.75" customHeight="1" x14ac:dyDescent="0.25">
      <c r="B1108" s="227"/>
      <c r="P1108" s="264">
        <f t="shared" si="127"/>
        <v>0</v>
      </c>
      <c r="Q1108" s="266">
        <f t="shared" si="121"/>
        <v>0</v>
      </c>
      <c r="T1108" s="264">
        <f t="shared" si="122"/>
        <v>0</v>
      </c>
      <c r="U1108" s="264">
        <f t="shared" si="123"/>
        <v>0</v>
      </c>
      <c r="V1108" s="264">
        <f t="shared" si="124"/>
        <v>0</v>
      </c>
      <c r="W1108" s="264">
        <f t="shared" si="125"/>
        <v>0</v>
      </c>
      <c r="X1108" s="264">
        <f t="shared" si="126"/>
        <v>0</v>
      </c>
    </row>
    <row r="1109" spans="1:24" ht="12.75" customHeight="1" x14ac:dyDescent="0.25">
      <c r="B1109" s="227"/>
      <c r="P1109" s="264">
        <f t="shared" si="127"/>
        <v>0</v>
      </c>
      <c r="Q1109" s="266">
        <f t="shared" si="121"/>
        <v>0</v>
      </c>
      <c r="T1109" s="264">
        <f t="shared" si="122"/>
        <v>0</v>
      </c>
      <c r="U1109" s="264">
        <f t="shared" si="123"/>
        <v>0</v>
      </c>
      <c r="V1109" s="264">
        <f t="shared" si="124"/>
        <v>0</v>
      </c>
      <c r="W1109" s="264">
        <f t="shared" si="125"/>
        <v>0</v>
      </c>
      <c r="X1109" s="264">
        <f t="shared" si="126"/>
        <v>0</v>
      </c>
    </row>
    <row r="1110" spans="1:24" ht="12.75" customHeight="1" x14ac:dyDescent="0.25">
      <c r="A1110" s="2" t="s">
        <v>136</v>
      </c>
      <c r="B1110" s="227" t="s">
        <v>580</v>
      </c>
      <c r="C1110" s="3" t="s">
        <v>148</v>
      </c>
      <c r="D1110" s="1">
        <v>2</v>
      </c>
      <c r="E1110" s="143">
        <f>H1110</f>
        <v>649</v>
      </c>
      <c r="F1110" s="144">
        <f>E1110*D1110</f>
        <v>1298</v>
      </c>
      <c r="H1110" s="146">
        <v>649</v>
      </c>
      <c r="J1110" s="264">
        <v>97.720010773403345</v>
      </c>
      <c r="K1110" s="264">
        <v>34.202003770691164</v>
      </c>
      <c r="L1110" s="264">
        <v>451.95347403666403</v>
      </c>
      <c r="M1110" s="264">
        <v>8.8664469031124931</v>
      </c>
      <c r="N1110" s="264">
        <v>142.25806451612902</v>
      </c>
      <c r="O1110" s="264">
        <v>735</v>
      </c>
      <c r="P1110" s="264">
        <f t="shared" si="127"/>
        <v>1470</v>
      </c>
      <c r="Q1110" s="266">
        <f t="shared" si="121"/>
        <v>-172</v>
      </c>
      <c r="T1110" s="264">
        <f t="shared" si="122"/>
        <v>195.44002154680669</v>
      </c>
      <c r="U1110" s="264">
        <f t="shared" si="123"/>
        <v>68.404007541382327</v>
      </c>
      <c r="V1110" s="264">
        <f t="shared" si="124"/>
        <v>903.90694807332807</v>
      </c>
      <c r="W1110" s="264">
        <f t="shared" si="125"/>
        <v>17.732893806224986</v>
      </c>
      <c r="X1110" s="264">
        <f t="shared" si="126"/>
        <v>284.51612903225805</v>
      </c>
    </row>
    <row r="1111" spans="1:24" ht="12.75" customHeight="1" x14ac:dyDescent="0.25">
      <c r="B1111" s="227"/>
      <c r="P1111" s="264">
        <f t="shared" si="127"/>
        <v>0</v>
      </c>
      <c r="Q1111" s="266">
        <f t="shared" si="121"/>
        <v>0</v>
      </c>
      <c r="T1111" s="264">
        <f t="shared" si="122"/>
        <v>0</v>
      </c>
      <c r="U1111" s="264">
        <f t="shared" si="123"/>
        <v>0</v>
      </c>
      <c r="V1111" s="264">
        <f t="shared" si="124"/>
        <v>0</v>
      </c>
      <c r="W1111" s="264">
        <f t="shared" si="125"/>
        <v>0</v>
      </c>
      <c r="X1111" s="264">
        <f t="shared" si="126"/>
        <v>0</v>
      </c>
    </row>
    <row r="1112" spans="1:24" ht="12.75" customHeight="1" thickBot="1" x14ac:dyDescent="0.3">
      <c r="B1112" s="227"/>
      <c r="P1112" s="264">
        <f t="shared" si="127"/>
        <v>0</v>
      </c>
      <c r="Q1112" s="266">
        <f t="shared" si="121"/>
        <v>0</v>
      </c>
      <c r="T1112" s="264">
        <f t="shared" si="122"/>
        <v>0</v>
      </c>
      <c r="U1112" s="264">
        <f t="shared" si="123"/>
        <v>0</v>
      </c>
      <c r="V1112" s="264">
        <f t="shared" si="124"/>
        <v>0</v>
      </c>
      <c r="W1112" s="264">
        <f t="shared" si="125"/>
        <v>0</v>
      </c>
      <c r="X1112" s="264">
        <f t="shared" si="126"/>
        <v>0</v>
      </c>
    </row>
    <row r="1113" spans="1:24" ht="12.75" customHeight="1" thickBot="1" x14ac:dyDescent="0.3">
      <c r="A1113" s="18" t="s">
        <v>100</v>
      </c>
      <c r="B1113" s="19" t="s">
        <v>592</v>
      </c>
      <c r="C1113" s="20"/>
      <c r="D1113" s="21"/>
      <c r="E1113" s="186"/>
      <c r="F1113" s="187">
        <f>F1110+F1107+F1104+F1100</f>
        <v>3812</v>
      </c>
      <c r="P1113" s="264">
        <f t="shared" si="127"/>
        <v>0</v>
      </c>
      <c r="T1113" s="264">
        <f t="shared" si="122"/>
        <v>0</v>
      </c>
      <c r="U1113" s="264">
        <f t="shared" si="123"/>
        <v>0</v>
      </c>
      <c r="V1113" s="264">
        <f t="shared" si="124"/>
        <v>0</v>
      </c>
      <c r="W1113" s="264">
        <f t="shared" si="125"/>
        <v>0</v>
      </c>
      <c r="X1113" s="264">
        <f t="shared" si="126"/>
        <v>0</v>
      </c>
    </row>
    <row r="1114" spans="1:24" ht="12.75" customHeight="1" thickBot="1" x14ac:dyDescent="0.3">
      <c r="A1114" s="27"/>
      <c r="B1114" s="28"/>
      <c r="C1114" s="29"/>
      <c r="D1114" s="30"/>
      <c r="E1114" s="153"/>
      <c r="F1114" s="154"/>
      <c r="P1114" s="264">
        <f t="shared" si="127"/>
        <v>0</v>
      </c>
      <c r="Q1114" s="266">
        <f t="shared" si="121"/>
        <v>0</v>
      </c>
      <c r="T1114" s="264">
        <f t="shared" si="122"/>
        <v>0</v>
      </c>
      <c r="U1114" s="264">
        <f t="shared" si="123"/>
        <v>0</v>
      </c>
      <c r="V1114" s="264">
        <f t="shared" si="124"/>
        <v>0</v>
      </c>
      <c r="W1114" s="264">
        <f t="shared" si="125"/>
        <v>0</v>
      </c>
      <c r="X1114" s="264">
        <f t="shared" si="126"/>
        <v>0</v>
      </c>
    </row>
    <row r="1115" spans="1:24" ht="14.5" thickBot="1" x14ac:dyDescent="0.3">
      <c r="A1115" s="221" t="s">
        <v>593</v>
      </c>
      <c r="B1115" s="222"/>
      <c r="C1115" s="222"/>
      <c r="D1115" s="222"/>
      <c r="E1115" s="222"/>
      <c r="F1115" s="223"/>
      <c r="P1115" s="264">
        <f t="shared" si="127"/>
        <v>0</v>
      </c>
      <c r="Q1115" s="266">
        <f t="shared" si="121"/>
        <v>0</v>
      </c>
      <c r="T1115" s="264">
        <f t="shared" si="122"/>
        <v>0</v>
      </c>
      <c r="U1115" s="264">
        <f t="shared" si="123"/>
        <v>0</v>
      </c>
      <c r="V1115" s="264">
        <f t="shared" si="124"/>
        <v>0</v>
      </c>
      <c r="W1115" s="264">
        <f t="shared" si="125"/>
        <v>0</v>
      </c>
      <c r="X1115" s="264">
        <f t="shared" si="126"/>
        <v>0</v>
      </c>
    </row>
    <row r="1116" spans="1:24" ht="12.75" customHeight="1" x14ac:dyDescent="0.25">
      <c r="A1116" s="5"/>
      <c r="B1116" s="4"/>
      <c r="C1116" s="6"/>
      <c r="D1116" s="7"/>
      <c r="P1116" s="264">
        <f t="shared" si="127"/>
        <v>0</v>
      </c>
      <c r="Q1116" s="266">
        <f t="shared" si="121"/>
        <v>0</v>
      </c>
      <c r="T1116" s="264">
        <f t="shared" si="122"/>
        <v>0</v>
      </c>
      <c r="U1116" s="264">
        <f t="shared" si="123"/>
        <v>0</v>
      </c>
      <c r="V1116" s="264">
        <f t="shared" si="124"/>
        <v>0</v>
      </c>
      <c r="W1116" s="264">
        <f t="shared" si="125"/>
        <v>0</v>
      </c>
      <c r="X1116" s="264">
        <f t="shared" si="126"/>
        <v>0</v>
      </c>
    </row>
    <row r="1117" spans="1:24" ht="12.75" customHeight="1" x14ac:dyDescent="0.25">
      <c r="A1117" s="2" t="s">
        <v>135</v>
      </c>
      <c r="B1117" s="227" t="s">
        <v>577</v>
      </c>
      <c r="C1117" s="3" t="s">
        <v>148</v>
      </c>
      <c r="D1117" s="1">
        <v>1</v>
      </c>
      <c r="E1117" s="143">
        <f>H1117</f>
        <v>792</v>
      </c>
      <c r="F1117" s="144">
        <f>E1117*D1117</f>
        <v>792</v>
      </c>
      <c r="H1117" s="146">
        <v>792</v>
      </c>
      <c r="J1117" s="264">
        <v>192.51506884338508</v>
      </c>
      <c r="K1117" s="264">
        <v>67.380274095184774</v>
      </c>
      <c r="L1117" s="264">
        <v>890.37908898651631</v>
      </c>
      <c r="M1117" s="264">
        <v>17.467503558784884</v>
      </c>
      <c r="N1117" s="264">
        <v>280.25806451612902</v>
      </c>
      <c r="O1117" s="264">
        <v>1448</v>
      </c>
      <c r="P1117" s="264">
        <f t="shared" si="127"/>
        <v>1448</v>
      </c>
      <c r="Q1117" s="266">
        <f t="shared" si="121"/>
        <v>-656</v>
      </c>
      <c r="T1117" s="264">
        <f t="shared" si="122"/>
        <v>192.51506884338508</v>
      </c>
      <c r="U1117" s="264">
        <f t="shared" si="123"/>
        <v>67.380274095184774</v>
      </c>
      <c r="V1117" s="264">
        <f t="shared" si="124"/>
        <v>890.37908898651631</v>
      </c>
      <c r="W1117" s="264">
        <f t="shared" si="125"/>
        <v>17.467503558784884</v>
      </c>
      <c r="X1117" s="264">
        <f t="shared" si="126"/>
        <v>280.25806451612902</v>
      </c>
    </row>
    <row r="1118" spans="1:24" ht="12.75" customHeight="1" x14ac:dyDescent="0.25">
      <c r="B1118" s="227"/>
      <c r="P1118" s="264">
        <f t="shared" si="127"/>
        <v>0</v>
      </c>
      <c r="Q1118" s="266">
        <f t="shared" si="121"/>
        <v>0</v>
      </c>
      <c r="T1118" s="264">
        <f t="shared" si="122"/>
        <v>0</v>
      </c>
      <c r="U1118" s="264">
        <f t="shared" si="123"/>
        <v>0</v>
      </c>
      <c r="V1118" s="264">
        <f t="shared" si="124"/>
        <v>0</v>
      </c>
      <c r="W1118" s="264">
        <f t="shared" si="125"/>
        <v>0</v>
      </c>
      <c r="X1118" s="264">
        <f t="shared" si="126"/>
        <v>0</v>
      </c>
    </row>
    <row r="1119" spans="1:24" ht="12.75" customHeight="1" x14ac:dyDescent="0.25">
      <c r="B1119" s="227"/>
      <c r="P1119" s="264">
        <f t="shared" si="127"/>
        <v>0</v>
      </c>
      <c r="Q1119" s="266">
        <f t="shared" si="121"/>
        <v>0</v>
      </c>
      <c r="T1119" s="264">
        <f t="shared" si="122"/>
        <v>0</v>
      </c>
      <c r="U1119" s="264">
        <f t="shared" si="123"/>
        <v>0</v>
      </c>
      <c r="V1119" s="264">
        <f t="shared" si="124"/>
        <v>0</v>
      </c>
      <c r="W1119" s="264">
        <f t="shared" si="125"/>
        <v>0</v>
      </c>
      <c r="X1119" s="264">
        <f t="shared" si="126"/>
        <v>0</v>
      </c>
    </row>
    <row r="1120" spans="1:24" ht="12.75" customHeight="1" x14ac:dyDescent="0.25">
      <c r="B1120" s="227"/>
      <c r="P1120" s="264">
        <f t="shared" si="127"/>
        <v>0</v>
      </c>
      <c r="Q1120" s="266">
        <f t="shared" si="121"/>
        <v>0</v>
      </c>
      <c r="T1120" s="264">
        <f t="shared" si="122"/>
        <v>0</v>
      </c>
      <c r="U1120" s="264">
        <f t="shared" si="123"/>
        <v>0</v>
      </c>
      <c r="V1120" s="264">
        <f t="shared" si="124"/>
        <v>0</v>
      </c>
      <c r="W1120" s="264">
        <f t="shared" si="125"/>
        <v>0</v>
      </c>
      <c r="X1120" s="264">
        <f t="shared" si="126"/>
        <v>0</v>
      </c>
    </row>
    <row r="1121" spans="1:24" ht="12.75" customHeight="1" x14ac:dyDescent="0.25">
      <c r="A1121" s="2" t="s">
        <v>5</v>
      </c>
      <c r="B1121" s="227" t="s">
        <v>578</v>
      </c>
      <c r="C1121" s="3" t="s">
        <v>148</v>
      </c>
      <c r="D1121" s="1">
        <v>2</v>
      </c>
      <c r="E1121" s="143">
        <f>H1121</f>
        <v>187</v>
      </c>
      <c r="F1121" s="144">
        <f>E1121*D1121</f>
        <v>374</v>
      </c>
      <c r="H1121" s="146">
        <v>187</v>
      </c>
      <c r="J1121" s="264">
        <v>27.255241100064879</v>
      </c>
      <c r="K1121" s="264">
        <v>9.5393343850227055</v>
      </c>
      <c r="L1121" s="264">
        <v>126.05505058165458</v>
      </c>
      <c r="M1121" s="264">
        <v>2.4729545784191309</v>
      </c>
      <c r="N1121" s="264">
        <v>39.677419354838712</v>
      </c>
      <c r="O1121" s="264">
        <v>205</v>
      </c>
      <c r="P1121" s="264">
        <f t="shared" si="127"/>
        <v>410</v>
      </c>
      <c r="Q1121" s="266">
        <f t="shared" si="121"/>
        <v>-36</v>
      </c>
      <c r="T1121" s="264">
        <f t="shared" si="122"/>
        <v>54.510482200129758</v>
      </c>
      <c r="U1121" s="264">
        <f t="shared" si="123"/>
        <v>19.078668770045411</v>
      </c>
      <c r="V1121" s="264">
        <f t="shared" si="124"/>
        <v>252.11010116330917</v>
      </c>
      <c r="W1121" s="264">
        <f t="shared" si="125"/>
        <v>4.9459091568382618</v>
      </c>
      <c r="X1121" s="264">
        <f t="shared" si="126"/>
        <v>79.354838709677423</v>
      </c>
    </row>
    <row r="1122" spans="1:24" ht="12.75" customHeight="1" x14ac:dyDescent="0.25">
      <c r="B1122" s="227"/>
      <c r="P1122" s="264">
        <f t="shared" si="127"/>
        <v>0</v>
      </c>
      <c r="Q1122" s="266">
        <f t="shared" si="121"/>
        <v>0</v>
      </c>
      <c r="T1122" s="264">
        <f t="shared" si="122"/>
        <v>0</v>
      </c>
      <c r="U1122" s="264">
        <f t="shared" si="123"/>
        <v>0</v>
      </c>
      <c r="V1122" s="264">
        <f t="shared" si="124"/>
        <v>0</v>
      </c>
      <c r="W1122" s="264">
        <f t="shared" si="125"/>
        <v>0</v>
      </c>
      <c r="X1122" s="264">
        <f t="shared" si="126"/>
        <v>0</v>
      </c>
    </row>
    <row r="1123" spans="1:24" ht="12.75" customHeight="1" x14ac:dyDescent="0.25">
      <c r="B1123" s="227"/>
      <c r="P1123" s="264">
        <f t="shared" si="127"/>
        <v>0</v>
      </c>
      <c r="Q1123" s="266">
        <f t="shared" si="121"/>
        <v>0</v>
      </c>
      <c r="T1123" s="264">
        <f t="shared" si="122"/>
        <v>0</v>
      </c>
      <c r="U1123" s="264">
        <f t="shared" si="123"/>
        <v>0</v>
      </c>
      <c r="V1123" s="264">
        <f t="shared" si="124"/>
        <v>0</v>
      </c>
      <c r="W1123" s="264">
        <f t="shared" si="125"/>
        <v>0</v>
      </c>
      <c r="X1123" s="264">
        <f t="shared" si="126"/>
        <v>0</v>
      </c>
    </row>
    <row r="1124" spans="1:24" ht="12.75" customHeight="1" x14ac:dyDescent="0.25">
      <c r="A1124" s="2" t="s">
        <v>66</v>
      </c>
      <c r="B1124" s="227" t="s">
        <v>579</v>
      </c>
      <c r="C1124" s="3" t="s">
        <v>148</v>
      </c>
      <c r="D1124" s="1">
        <v>6</v>
      </c>
      <c r="E1124" s="143">
        <f>H1124</f>
        <v>192</v>
      </c>
      <c r="F1124" s="144">
        <f>E1124*D1124</f>
        <v>1152</v>
      </c>
      <c r="H1124" s="146">
        <v>192</v>
      </c>
      <c r="J1124" s="264">
        <v>29.648384221046186</v>
      </c>
      <c r="K1124" s="264">
        <v>10.376934477366163</v>
      </c>
      <c r="L1124" s="264">
        <v>137.12329892540961</v>
      </c>
      <c r="M1124" s="264">
        <v>2.6900920535973958</v>
      </c>
      <c r="N1124" s="264">
        <v>43.161290322580641</v>
      </c>
      <c r="O1124" s="264">
        <v>223</v>
      </c>
      <c r="P1124" s="264">
        <f t="shared" si="127"/>
        <v>1338</v>
      </c>
      <c r="Q1124" s="266">
        <f t="shared" si="121"/>
        <v>-186</v>
      </c>
      <c r="T1124" s="264">
        <f t="shared" si="122"/>
        <v>177.89030532627712</v>
      </c>
      <c r="U1124" s="264">
        <f t="shared" si="123"/>
        <v>62.261606864196978</v>
      </c>
      <c r="V1124" s="264">
        <f t="shared" si="124"/>
        <v>822.73979355245774</v>
      </c>
      <c r="W1124" s="264">
        <f t="shared" si="125"/>
        <v>16.140552321584373</v>
      </c>
      <c r="X1124" s="264">
        <f t="shared" si="126"/>
        <v>258.96774193548384</v>
      </c>
    </row>
    <row r="1125" spans="1:24" ht="12.75" customHeight="1" x14ac:dyDescent="0.25">
      <c r="B1125" s="227"/>
      <c r="P1125" s="264">
        <f t="shared" si="127"/>
        <v>0</v>
      </c>
      <c r="Q1125" s="266">
        <f t="shared" si="121"/>
        <v>0</v>
      </c>
      <c r="T1125" s="264">
        <f t="shared" si="122"/>
        <v>0</v>
      </c>
      <c r="U1125" s="264">
        <f t="shared" si="123"/>
        <v>0</v>
      </c>
      <c r="V1125" s="264">
        <f t="shared" si="124"/>
        <v>0</v>
      </c>
      <c r="W1125" s="264">
        <f t="shared" si="125"/>
        <v>0</v>
      </c>
      <c r="X1125" s="264">
        <f t="shared" si="126"/>
        <v>0</v>
      </c>
    </row>
    <row r="1126" spans="1:24" ht="12.75" customHeight="1" x14ac:dyDescent="0.25">
      <c r="B1126" s="227"/>
      <c r="P1126" s="264">
        <f t="shared" si="127"/>
        <v>0</v>
      </c>
      <c r="Q1126" s="266">
        <f t="shared" si="121"/>
        <v>0</v>
      </c>
      <c r="T1126" s="264">
        <f t="shared" si="122"/>
        <v>0</v>
      </c>
      <c r="U1126" s="264">
        <f t="shared" si="123"/>
        <v>0</v>
      </c>
      <c r="V1126" s="264">
        <f t="shared" si="124"/>
        <v>0</v>
      </c>
      <c r="W1126" s="264">
        <f t="shared" si="125"/>
        <v>0</v>
      </c>
      <c r="X1126" s="264">
        <f t="shared" si="126"/>
        <v>0</v>
      </c>
    </row>
    <row r="1127" spans="1:24" ht="12.75" customHeight="1" x14ac:dyDescent="0.25">
      <c r="A1127" s="2" t="s">
        <v>67</v>
      </c>
      <c r="B1127" s="227" t="s">
        <v>585</v>
      </c>
      <c r="C1127" s="3" t="s">
        <v>148</v>
      </c>
      <c r="D1127" s="1">
        <v>3</v>
      </c>
      <c r="E1127" s="143">
        <f>H1127</f>
        <v>192</v>
      </c>
      <c r="F1127" s="144">
        <f>E1127*D1127</f>
        <v>576</v>
      </c>
      <c r="H1127" s="146">
        <v>192</v>
      </c>
      <c r="J1127" s="264">
        <v>29.648384221046186</v>
      </c>
      <c r="K1127" s="264">
        <v>10.376934477366163</v>
      </c>
      <c r="L1127" s="264">
        <v>137.12329892540961</v>
      </c>
      <c r="M1127" s="264">
        <v>2.6900920535973958</v>
      </c>
      <c r="N1127" s="264">
        <v>43.161290322580641</v>
      </c>
      <c r="O1127" s="264">
        <v>223</v>
      </c>
      <c r="P1127" s="264">
        <f t="shared" si="127"/>
        <v>669</v>
      </c>
      <c r="Q1127" s="266">
        <f t="shared" si="121"/>
        <v>-93</v>
      </c>
      <c r="T1127" s="264">
        <f t="shared" si="122"/>
        <v>88.945152663138558</v>
      </c>
      <c r="U1127" s="264">
        <f t="shared" si="123"/>
        <v>31.130803432098489</v>
      </c>
      <c r="V1127" s="264">
        <f t="shared" si="124"/>
        <v>411.36989677622887</v>
      </c>
      <c r="W1127" s="264">
        <f t="shared" si="125"/>
        <v>8.0702761607921865</v>
      </c>
      <c r="X1127" s="264">
        <f t="shared" si="126"/>
        <v>129.48387096774192</v>
      </c>
    </row>
    <row r="1128" spans="1:24" ht="12.75" customHeight="1" x14ac:dyDescent="0.25">
      <c r="B1128" s="227"/>
      <c r="P1128" s="264">
        <f t="shared" si="127"/>
        <v>0</v>
      </c>
      <c r="Q1128" s="266">
        <f t="shared" si="121"/>
        <v>0</v>
      </c>
      <c r="T1128" s="264">
        <f t="shared" si="122"/>
        <v>0</v>
      </c>
      <c r="U1128" s="264">
        <f t="shared" si="123"/>
        <v>0</v>
      </c>
      <c r="V1128" s="264">
        <f t="shared" si="124"/>
        <v>0</v>
      </c>
      <c r="W1128" s="264">
        <f t="shared" si="125"/>
        <v>0</v>
      </c>
      <c r="X1128" s="264">
        <f t="shared" si="126"/>
        <v>0</v>
      </c>
    </row>
    <row r="1129" spans="1:24" ht="12.75" customHeight="1" thickBot="1" x14ac:dyDescent="0.3">
      <c r="B1129" s="227"/>
      <c r="P1129" s="264">
        <f t="shared" si="127"/>
        <v>0</v>
      </c>
      <c r="Q1129" s="266">
        <f t="shared" si="121"/>
        <v>0</v>
      </c>
      <c r="T1129" s="264">
        <f t="shared" si="122"/>
        <v>0</v>
      </c>
      <c r="U1129" s="264">
        <f t="shared" si="123"/>
        <v>0</v>
      </c>
      <c r="V1129" s="264">
        <f t="shared" si="124"/>
        <v>0</v>
      </c>
      <c r="W1129" s="264">
        <f t="shared" si="125"/>
        <v>0</v>
      </c>
      <c r="X1129" s="264">
        <f t="shared" si="126"/>
        <v>0</v>
      </c>
    </row>
    <row r="1130" spans="1:24" ht="12.75" customHeight="1" thickBot="1" x14ac:dyDescent="0.3">
      <c r="A1130" s="18" t="s">
        <v>175</v>
      </c>
      <c r="B1130" s="19" t="s">
        <v>594</v>
      </c>
      <c r="C1130" s="20"/>
      <c r="D1130" s="21"/>
      <c r="E1130" s="186"/>
      <c r="F1130" s="187">
        <f>F1127+F1124+F1121+F1117</f>
        <v>2894</v>
      </c>
      <c r="P1130" s="264">
        <f t="shared" si="127"/>
        <v>0</v>
      </c>
      <c r="T1130" s="264">
        <f t="shared" si="122"/>
        <v>0</v>
      </c>
      <c r="U1130" s="264">
        <f t="shared" si="123"/>
        <v>0</v>
      </c>
      <c r="V1130" s="264">
        <f t="shared" si="124"/>
        <v>0</v>
      </c>
      <c r="W1130" s="264">
        <f t="shared" si="125"/>
        <v>0</v>
      </c>
      <c r="X1130" s="264">
        <f t="shared" si="126"/>
        <v>0</v>
      </c>
    </row>
    <row r="1131" spans="1:24" ht="12.75" customHeight="1" thickBot="1" x14ac:dyDescent="0.3">
      <c r="A1131" s="27"/>
      <c r="B1131" s="28"/>
      <c r="C1131" s="29"/>
      <c r="D1131" s="30"/>
      <c r="E1131" s="153"/>
      <c r="F1131" s="154"/>
      <c r="P1131" s="264">
        <f t="shared" si="127"/>
        <v>0</v>
      </c>
      <c r="Q1131" s="266">
        <f t="shared" si="121"/>
        <v>0</v>
      </c>
      <c r="T1131" s="264">
        <f t="shared" si="122"/>
        <v>0</v>
      </c>
      <c r="U1131" s="264">
        <f t="shared" si="123"/>
        <v>0</v>
      </c>
      <c r="V1131" s="264">
        <f t="shared" si="124"/>
        <v>0</v>
      </c>
      <c r="W1131" s="264">
        <f t="shared" si="125"/>
        <v>0</v>
      </c>
      <c r="X1131" s="264">
        <f t="shared" si="126"/>
        <v>0</v>
      </c>
    </row>
    <row r="1132" spans="1:24" ht="14.5" thickBot="1" x14ac:dyDescent="0.3">
      <c r="A1132" s="221" t="s">
        <v>595</v>
      </c>
      <c r="B1132" s="222"/>
      <c r="C1132" s="222"/>
      <c r="D1132" s="222"/>
      <c r="E1132" s="222"/>
      <c r="F1132" s="223"/>
      <c r="P1132" s="264">
        <f t="shared" si="127"/>
        <v>0</v>
      </c>
      <c r="Q1132" s="266">
        <f t="shared" si="121"/>
        <v>0</v>
      </c>
      <c r="T1132" s="264">
        <f t="shared" si="122"/>
        <v>0</v>
      </c>
      <c r="U1132" s="264">
        <f t="shared" si="123"/>
        <v>0</v>
      </c>
      <c r="V1132" s="264">
        <f t="shared" si="124"/>
        <v>0</v>
      </c>
      <c r="W1132" s="264">
        <f t="shared" si="125"/>
        <v>0</v>
      </c>
      <c r="X1132" s="264">
        <f t="shared" si="126"/>
        <v>0</v>
      </c>
    </row>
    <row r="1133" spans="1:24" ht="12.75" customHeight="1" x14ac:dyDescent="0.25">
      <c r="A1133" s="5"/>
      <c r="B1133" s="4"/>
      <c r="C1133" s="6"/>
      <c r="D1133" s="7"/>
      <c r="P1133" s="264">
        <f t="shared" si="127"/>
        <v>0</v>
      </c>
      <c r="Q1133" s="266">
        <f t="shared" si="121"/>
        <v>0</v>
      </c>
      <c r="T1133" s="264">
        <f t="shared" si="122"/>
        <v>0</v>
      </c>
      <c r="U1133" s="264">
        <f t="shared" si="123"/>
        <v>0</v>
      </c>
      <c r="V1133" s="264">
        <f t="shared" si="124"/>
        <v>0</v>
      </c>
      <c r="W1133" s="264">
        <f t="shared" si="125"/>
        <v>0</v>
      </c>
      <c r="X1133" s="264">
        <f t="shared" si="126"/>
        <v>0</v>
      </c>
    </row>
    <row r="1134" spans="1:24" ht="12.75" customHeight="1" x14ac:dyDescent="0.25">
      <c r="A1134" s="2" t="s">
        <v>135</v>
      </c>
      <c r="B1134" s="227" t="s">
        <v>577</v>
      </c>
      <c r="C1134" s="3" t="s">
        <v>148</v>
      </c>
      <c r="D1134" s="1">
        <v>1</v>
      </c>
      <c r="E1134" s="143">
        <f>H1134</f>
        <v>796</v>
      </c>
      <c r="F1134" s="144">
        <f>E1134*D1134</f>
        <v>796</v>
      </c>
      <c r="H1134" s="146">
        <v>796</v>
      </c>
      <c r="J1134" s="264">
        <v>192.51506884338508</v>
      </c>
      <c r="K1134" s="264">
        <v>67.380274095184774</v>
      </c>
      <c r="L1134" s="264">
        <v>890.37908898651631</v>
      </c>
      <c r="M1134" s="264">
        <v>17.467503558784884</v>
      </c>
      <c r="N1134" s="264">
        <v>280.25806451612902</v>
      </c>
      <c r="O1134" s="264">
        <v>1448</v>
      </c>
      <c r="P1134" s="264">
        <f t="shared" si="127"/>
        <v>1448</v>
      </c>
      <c r="Q1134" s="266">
        <f t="shared" si="121"/>
        <v>-652</v>
      </c>
      <c r="T1134" s="264">
        <f t="shared" si="122"/>
        <v>192.51506884338508</v>
      </c>
      <c r="U1134" s="264">
        <f t="shared" si="123"/>
        <v>67.380274095184774</v>
      </c>
      <c r="V1134" s="264">
        <f t="shared" si="124"/>
        <v>890.37908898651631</v>
      </c>
      <c r="W1134" s="264">
        <f t="shared" si="125"/>
        <v>17.467503558784884</v>
      </c>
      <c r="X1134" s="264">
        <f t="shared" si="126"/>
        <v>280.25806451612902</v>
      </c>
    </row>
    <row r="1135" spans="1:24" ht="12.75" customHeight="1" x14ac:dyDescent="0.25">
      <c r="B1135" s="227"/>
      <c r="P1135" s="264">
        <f t="shared" si="127"/>
        <v>0</v>
      </c>
      <c r="Q1135" s="266">
        <f t="shared" si="121"/>
        <v>0</v>
      </c>
      <c r="T1135" s="264">
        <f t="shared" si="122"/>
        <v>0</v>
      </c>
      <c r="U1135" s="264">
        <f t="shared" si="123"/>
        <v>0</v>
      </c>
      <c r="V1135" s="264">
        <f t="shared" si="124"/>
        <v>0</v>
      </c>
      <c r="W1135" s="264">
        <f t="shared" si="125"/>
        <v>0</v>
      </c>
      <c r="X1135" s="264">
        <f t="shared" si="126"/>
        <v>0</v>
      </c>
    </row>
    <row r="1136" spans="1:24" ht="12.75" customHeight="1" x14ac:dyDescent="0.25">
      <c r="B1136" s="227"/>
      <c r="P1136" s="264">
        <f t="shared" si="127"/>
        <v>0</v>
      </c>
      <c r="Q1136" s="266">
        <f t="shared" si="121"/>
        <v>0</v>
      </c>
      <c r="T1136" s="264">
        <f t="shared" si="122"/>
        <v>0</v>
      </c>
      <c r="U1136" s="264">
        <f t="shared" si="123"/>
        <v>0</v>
      </c>
      <c r="V1136" s="264">
        <f t="shared" si="124"/>
        <v>0</v>
      </c>
      <c r="W1136" s="264">
        <f t="shared" si="125"/>
        <v>0</v>
      </c>
      <c r="X1136" s="264">
        <f t="shared" si="126"/>
        <v>0</v>
      </c>
    </row>
    <row r="1137" spans="1:24" ht="12.75" customHeight="1" x14ac:dyDescent="0.25">
      <c r="B1137" s="227"/>
      <c r="P1137" s="264">
        <f t="shared" si="127"/>
        <v>0</v>
      </c>
      <c r="Q1137" s="266">
        <f t="shared" si="121"/>
        <v>0</v>
      </c>
      <c r="T1137" s="264">
        <f t="shared" si="122"/>
        <v>0</v>
      </c>
      <c r="U1137" s="264">
        <f t="shared" si="123"/>
        <v>0</v>
      </c>
      <c r="V1137" s="264">
        <f t="shared" si="124"/>
        <v>0</v>
      </c>
      <c r="W1137" s="264">
        <f t="shared" si="125"/>
        <v>0</v>
      </c>
      <c r="X1137" s="264">
        <f t="shared" si="126"/>
        <v>0</v>
      </c>
    </row>
    <row r="1138" spans="1:24" ht="12.75" customHeight="1" x14ac:dyDescent="0.25">
      <c r="A1138" s="2" t="s">
        <v>5</v>
      </c>
      <c r="B1138" s="227" t="s">
        <v>578</v>
      </c>
      <c r="C1138" s="3" t="s">
        <v>148</v>
      </c>
      <c r="D1138" s="1">
        <v>2</v>
      </c>
      <c r="E1138" s="143">
        <f>H1138</f>
        <v>187</v>
      </c>
      <c r="F1138" s="144">
        <f>E1138*D1138</f>
        <v>374</v>
      </c>
      <c r="H1138" s="146">
        <v>187</v>
      </c>
      <c r="J1138" s="264">
        <v>27.255241100064879</v>
      </c>
      <c r="K1138" s="264">
        <v>9.5393343850227055</v>
      </c>
      <c r="L1138" s="264">
        <v>126.05505058165458</v>
      </c>
      <c r="M1138" s="264">
        <v>2.4729545784191309</v>
      </c>
      <c r="N1138" s="264">
        <v>39.677419354838712</v>
      </c>
      <c r="O1138" s="264">
        <v>205</v>
      </c>
      <c r="P1138" s="264">
        <f t="shared" si="127"/>
        <v>410</v>
      </c>
      <c r="Q1138" s="266">
        <f t="shared" si="121"/>
        <v>-36</v>
      </c>
      <c r="T1138" s="264">
        <f t="shared" si="122"/>
        <v>54.510482200129758</v>
      </c>
      <c r="U1138" s="264">
        <f t="shared" si="123"/>
        <v>19.078668770045411</v>
      </c>
      <c r="V1138" s="264">
        <f t="shared" si="124"/>
        <v>252.11010116330917</v>
      </c>
      <c r="W1138" s="264">
        <f t="shared" si="125"/>
        <v>4.9459091568382618</v>
      </c>
      <c r="X1138" s="264">
        <f t="shared" si="126"/>
        <v>79.354838709677423</v>
      </c>
    </row>
    <row r="1139" spans="1:24" ht="12.75" customHeight="1" x14ac:dyDescent="0.25">
      <c r="B1139" s="227"/>
      <c r="P1139" s="264">
        <f t="shared" si="127"/>
        <v>0</v>
      </c>
      <c r="Q1139" s="266">
        <f t="shared" si="121"/>
        <v>0</v>
      </c>
      <c r="T1139" s="264">
        <f t="shared" si="122"/>
        <v>0</v>
      </c>
      <c r="U1139" s="264">
        <f t="shared" si="123"/>
        <v>0</v>
      </c>
      <c r="V1139" s="264">
        <f t="shared" si="124"/>
        <v>0</v>
      </c>
      <c r="W1139" s="264">
        <f t="shared" si="125"/>
        <v>0</v>
      </c>
      <c r="X1139" s="264">
        <f t="shared" si="126"/>
        <v>0</v>
      </c>
    </row>
    <row r="1140" spans="1:24" ht="12.75" customHeight="1" x14ac:dyDescent="0.25">
      <c r="B1140" s="227"/>
      <c r="P1140" s="264">
        <f t="shared" si="127"/>
        <v>0</v>
      </c>
      <c r="Q1140" s="266">
        <f t="shared" si="121"/>
        <v>0</v>
      </c>
      <c r="T1140" s="264">
        <f t="shared" si="122"/>
        <v>0</v>
      </c>
      <c r="U1140" s="264">
        <f t="shared" si="123"/>
        <v>0</v>
      </c>
      <c r="V1140" s="264">
        <f t="shared" si="124"/>
        <v>0</v>
      </c>
      <c r="W1140" s="264">
        <f t="shared" si="125"/>
        <v>0</v>
      </c>
      <c r="X1140" s="264">
        <f t="shared" si="126"/>
        <v>0</v>
      </c>
    </row>
    <row r="1141" spans="1:24" ht="12.75" customHeight="1" x14ac:dyDescent="0.25">
      <c r="A1141" s="2" t="s">
        <v>66</v>
      </c>
      <c r="B1141" s="227" t="s">
        <v>579</v>
      </c>
      <c r="C1141" s="3" t="s">
        <v>148</v>
      </c>
      <c r="D1141" s="1">
        <v>6</v>
      </c>
      <c r="E1141" s="143">
        <f>H1141</f>
        <v>192</v>
      </c>
      <c r="F1141" s="144">
        <f>E1141*D1141</f>
        <v>1152</v>
      </c>
      <c r="H1141" s="146">
        <v>192</v>
      </c>
      <c r="J1141" s="264">
        <v>29.648384221046186</v>
      </c>
      <c r="K1141" s="264">
        <v>10.376934477366163</v>
      </c>
      <c r="L1141" s="264">
        <v>137.12329892540961</v>
      </c>
      <c r="M1141" s="264">
        <v>2.6900920535973958</v>
      </c>
      <c r="N1141" s="264">
        <v>43.161290322580641</v>
      </c>
      <c r="O1141" s="264">
        <v>223</v>
      </c>
      <c r="P1141" s="264">
        <f t="shared" si="127"/>
        <v>1338</v>
      </c>
      <c r="Q1141" s="266">
        <f t="shared" si="121"/>
        <v>-186</v>
      </c>
      <c r="T1141" s="264">
        <f t="shared" si="122"/>
        <v>177.89030532627712</v>
      </c>
      <c r="U1141" s="264">
        <f t="shared" si="123"/>
        <v>62.261606864196978</v>
      </c>
      <c r="V1141" s="264">
        <f t="shared" si="124"/>
        <v>822.73979355245774</v>
      </c>
      <c r="W1141" s="264">
        <f t="shared" si="125"/>
        <v>16.140552321584373</v>
      </c>
      <c r="X1141" s="264">
        <f t="shared" si="126"/>
        <v>258.96774193548384</v>
      </c>
    </row>
    <row r="1142" spans="1:24" ht="12.75" customHeight="1" x14ac:dyDescent="0.25">
      <c r="B1142" s="227"/>
      <c r="P1142" s="264">
        <f t="shared" si="127"/>
        <v>0</v>
      </c>
      <c r="Q1142" s="266">
        <f t="shared" si="121"/>
        <v>0</v>
      </c>
      <c r="T1142" s="264">
        <f t="shared" si="122"/>
        <v>0</v>
      </c>
      <c r="U1142" s="264">
        <f t="shared" si="123"/>
        <v>0</v>
      </c>
      <c r="V1142" s="264">
        <f t="shared" si="124"/>
        <v>0</v>
      </c>
      <c r="W1142" s="264">
        <f t="shared" si="125"/>
        <v>0</v>
      </c>
      <c r="X1142" s="264">
        <f t="shared" si="126"/>
        <v>0</v>
      </c>
    </row>
    <row r="1143" spans="1:24" ht="12.75" customHeight="1" x14ac:dyDescent="0.25">
      <c r="B1143" s="227"/>
      <c r="P1143" s="264">
        <f t="shared" si="127"/>
        <v>0</v>
      </c>
      <c r="Q1143" s="266">
        <f t="shared" si="121"/>
        <v>0</v>
      </c>
      <c r="T1143" s="264">
        <f t="shared" si="122"/>
        <v>0</v>
      </c>
      <c r="U1143" s="264">
        <f t="shared" si="123"/>
        <v>0</v>
      </c>
      <c r="V1143" s="264">
        <f t="shared" si="124"/>
        <v>0</v>
      </c>
      <c r="W1143" s="264">
        <f t="shared" si="125"/>
        <v>0</v>
      </c>
      <c r="X1143" s="264">
        <f t="shared" si="126"/>
        <v>0</v>
      </c>
    </row>
    <row r="1144" spans="1:24" ht="12.75" customHeight="1" x14ac:dyDescent="0.25">
      <c r="A1144" s="2" t="s">
        <v>67</v>
      </c>
      <c r="B1144" s="227" t="s">
        <v>585</v>
      </c>
      <c r="C1144" s="3" t="s">
        <v>148</v>
      </c>
      <c r="D1144" s="1">
        <v>3</v>
      </c>
      <c r="E1144" s="143">
        <f>H1144</f>
        <v>192</v>
      </c>
      <c r="F1144" s="144">
        <f>E1144*D1144</f>
        <v>576</v>
      </c>
      <c r="H1144" s="146">
        <v>192</v>
      </c>
      <c r="J1144" s="264">
        <v>29.648384221046186</v>
      </c>
      <c r="K1144" s="264">
        <v>10.376934477366163</v>
      </c>
      <c r="L1144" s="264">
        <v>137.12329892540961</v>
      </c>
      <c r="M1144" s="264">
        <v>2.6900920535973958</v>
      </c>
      <c r="N1144" s="264">
        <v>43.161290322580641</v>
      </c>
      <c r="O1144" s="264">
        <v>223</v>
      </c>
      <c r="P1144" s="264">
        <f t="shared" si="127"/>
        <v>669</v>
      </c>
      <c r="Q1144" s="266">
        <f t="shared" si="121"/>
        <v>-93</v>
      </c>
      <c r="T1144" s="264">
        <f t="shared" si="122"/>
        <v>88.945152663138558</v>
      </c>
      <c r="U1144" s="264">
        <f t="shared" si="123"/>
        <v>31.130803432098489</v>
      </c>
      <c r="V1144" s="264">
        <f t="shared" si="124"/>
        <v>411.36989677622887</v>
      </c>
      <c r="W1144" s="264">
        <f t="shared" si="125"/>
        <v>8.0702761607921865</v>
      </c>
      <c r="X1144" s="264">
        <f t="shared" si="126"/>
        <v>129.48387096774192</v>
      </c>
    </row>
    <row r="1145" spans="1:24" ht="12.75" customHeight="1" x14ac:dyDescent="0.25">
      <c r="B1145" s="227"/>
      <c r="P1145" s="264">
        <f t="shared" si="127"/>
        <v>0</v>
      </c>
      <c r="Q1145" s="266">
        <f t="shared" si="121"/>
        <v>0</v>
      </c>
      <c r="T1145" s="264">
        <f t="shared" si="122"/>
        <v>0</v>
      </c>
      <c r="U1145" s="264">
        <f t="shared" si="123"/>
        <v>0</v>
      </c>
      <c r="V1145" s="264">
        <f t="shared" si="124"/>
        <v>0</v>
      </c>
      <c r="W1145" s="264">
        <f t="shared" si="125"/>
        <v>0</v>
      </c>
      <c r="X1145" s="264">
        <f t="shared" si="126"/>
        <v>0</v>
      </c>
    </row>
    <row r="1146" spans="1:24" ht="12.75" customHeight="1" thickBot="1" x14ac:dyDescent="0.3">
      <c r="B1146" s="227"/>
      <c r="P1146" s="264">
        <f t="shared" si="127"/>
        <v>0</v>
      </c>
      <c r="Q1146" s="266">
        <f t="shared" si="121"/>
        <v>0</v>
      </c>
      <c r="T1146" s="264">
        <f t="shared" si="122"/>
        <v>0</v>
      </c>
      <c r="U1146" s="264">
        <f t="shared" si="123"/>
        <v>0</v>
      </c>
      <c r="V1146" s="264">
        <f t="shared" si="124"/>
        <v>0</v>
      </c>
      <c r="W1146" s="264">
        <f t="shared" si="125"/>
        <v>0</v>
      </c>
      <c r="X1146" s="264">
        <f t="shared" si="126"/>
        <v>0</v>
      </c>
    </row>
    <row r="1147" spans="1:24" ht="12.75" customHeight="1" thickBot="1" x14ac:dyDescent="0.3">
      <c r="A1147" s="18" t="s">
        <v>54</v>
      </c>
      <c r="B1147" s="19" t="s">
        <v>596</v>
      </c>
      <c r="C1147" s="20"/>
      <c r="D1147" s="21"/>
      <c r="E1147" s="186"/>
      <c r="F1147" s="187">
        <f>F1144+F1141+F1138+F1134</f>
        <v>2898</v>
      </c>
      <c r="P1147" s="264">
        <f t="shared" si="127"/>
        <v>0</v>
      </c>
      <c r="T1147" s="264">
        <f t="shared" si="122"/>
        <v>0</v>
      </c>
      <c r="U1147" s="264">
        <f t="shared" si="123"/>
        <v>0</v>
      </c>
      <c r="V1147" s="264">
        <f t="shared" si="124"/>
        <v>0</v>
      </c>
      <c r="W1147" s="264">
        <f t="shared" si="125"/>
        <v>0</v>
      </c>
      <c r="X1147" s="264">
        <f t="shared" si="126"/>
        <v>0</v>
      </c>
    </row>
    <row r="1148" spans="1:24" ht="12.75" customHeight="1" thickBot="1" x14ac:dyDescent="0.3">
      <c r="A1148" s="27"/>
      <c r="B1148" s="28"/>
      <c r="C1148" s="29"/>
      <c r="D1148" s="30"/>
      <c r="E1148" s="153"/>
      <c r="F1148" s="190"/>
      <c r="P1148" s="264">
        <f t="shared" si="127"/>
        <v>0</v>
      </c>
      <c r="Q1148" s="266">
        <f t="shared" si="121"/>
        <v>0</v>
      </c>
      <c r="T1148" s="264">
        <f t="shared" si="122"/>
        <v>0</v>
      </c>
      <c r="U1148" s="264">
        <f t="shared" si="123"/>
        <v>0</v>
      </c>
      <c r="V1148" s="264">
        <f t="shared" si="124"/>
        <v>0</v>
      </c>
      <c r="W1148" s="264">
        <f t="shared" si="125"/>
        <v>0</v>
      </c>
      <c r="X1148" s="264">
        <f t="shared" si="126"/>
        <v>0</v>
      </c>
    </row>
    <row r="1149" spans="1:24" ht="14.5" thickBot="1" x14ac:dyDescent="0.3">
      <c r="A1149" s="221" t="s">
        <v>597</v>
      </c>
      <c r="B1149" s="222"/>
      <c r="C1149" s="222"/>
      <c r="D1149" s="222"/>
      <c r="E1149" s="222"/>
      <c r="F1149" s="223"/>
      <c r="P1149" s="264">
        <f t="shared" si="127"/>
        <v>0</v>
      </c>
      <c r="Q1149" s="266">
        <f t="shared" si="121"/>
        <v>0</v>
      </c>
      <c r="T1149" s="264">
        <f t="shared" si="122"/>
        <v>0</v>
      </c>
      <c r="U1149" s="264">
        <f t="shared" si="123"/>
        <v>0</v>
      </c>
      <c r="V1149" s="264">
        <f t="shared" si="124"/>
        <v>0</v>
      </c>
      <c r="W1149" s="264">
        <f t="shared" si="125"/>
        <v>0</v>
      </c>
      <c r="X1149" s="264">
        <f t="shared" si="126"/>
        <v>0</v>
      </c>
    </row>
    <row r="1150" spans="1:24" ht="12.75" customHeight="1" x14ac:dyDescent="0.25">
      <c r="A1150" s="5"/>
      <c r="B1150" s="4"/>
      <c r="C1150" s="6"/>
      <c r="D1150" s="7"/>
      <c r="P1150" s="264">
        <f t="shared" si="127"/>
        <v>0</v>
      </c>
      <c r="Q1150" s="266">
        <f t="shared" si="121"/>
        <v>0</v>
      </c>
      <c r="T1150" s="264">
        <f t="shared" si="122"/>
        <v>0</v>
      </c>
      <c r="U1150" s="264">
        <f t="shared" si="123"/>
        <v>0</v>
      </c>
      <c r="V1150" s="264">
        <f t="shared" si="124"/>
        <v>0</v>
      </c>
      <c r="W1150" s="264">
        <f t="shared" si="125"/>
        <v>0</v>
      </c>
      <c r="X1150" s="264">
        <f t="shared" si="126"/>
        <v>0</v>
      </c>
    </row>
    <row r="1151" spans="1:24" ht="12.75" customHeight="1" x14ac:dyDescent="0.25">
      <c r="A1151" s="2" t="s">
        <v>101</v>
      </c>
      <c r="B1151" s="227" t="s">
        <v>598</v>
      </c>
      <c r="C1151" s="3" t="s">
        <v>148</v>
      </c>
      <c r="D1151" s="17">
        <v>11</v>
      </c>
      <c r="E1151" s="155">
        <f>H1151</f>
        <v>45000</v>
      </c>
      <c r="F1151" s="156">
        <f>E1151*D1151</f>
        <v>495000</v>
      </c>
      <c r="H1151" s="146">
        <v>45000</v>
      </c>
      <c r="J1151" s="264">
        <v>5982.8578024532662</v>
      </c>
      <c r="K1151" s="264">
        <v>2094.0002308586427</v>
      </c>
      <c r="L1151" s="264">
        <v>27670.620859387593</v>
      </c>
      <c r="M1151" s="264">
        <v>542.84368794566285</v>
      </c>
      <c r="N1151" s="264">
        <v>8709.677419354839</v>
      </c>
      <c r="O1151" s="264">
        <f>E1151</f>
        <v>45000</v>
      </c>
      <c r="P1151" s="264">
        <f t="shared" si="127"/>
        <v>495000</v>
      </c>
      <c r="Q1151" s="266">
        <f t="shared" si="121"/>
        <v>0</v>
      </c>
      <c r="T1151" s="264">
        <f t="shared" si="122"/>
        <v>65811.435826985922</v>
      </c>
      <c r="U1151" s="264">
        <f t="shared" si="123"/>
        <v>23034.002539445071</v>
      </c>
      <c r="V1151" s="264">
        <f t="shared" si="124"/>
        <v>304376.82945326355</v>
      </c>
      <c r="W1151" s="264">
        <f t="shared" si="125"/>
        <v>5971.2805674022911</v>
      </c>
      <c r="X1151" s="264">
        <f t="shared" si="126"/>
        <v>95806.451612903227</v>
      </c>
    </row>
    <row r="1152" spans="1:24" ht="12.75" customHeight="1" x14ac:dyDescent="0.25">
      <c r="B1152" s="227"/>
      <c r="O1152" s="264">
        <f t="shared" ref="O1152:O1215" si="128">E1152</f>
        <v>0</v>
      </c>
      <c r="P1152" s="264">
        <f t="shared" si="127"/>
        <v>0</v>
      </c>
      <c r="Q1152" s="266">
        <f t="shared" si="121"/>
        <v>0</v>
      </c>
      <c r="T1152" s="264">
        <f t="shared" si="122"/>
        <v>0</v>
      </c>
      <c r="U1152" s="264">
        <f t="shared" si="123"/>
        <v>0</v>
      </c>
      <c r="V1152" s="264">
        <f t="shared" si="124"/>
        <v>0</v>
      </c>
      <c r="W1152" s="264">
        <f t="shared" si="125"/>
        <v>0</v>
      </c>
      <c r="X1152" s="264">
        <f t="shared" si="126"/>
        <v>0</v>
      </c>
    </row>
    <row r="1153" spans="1:24" ht="12.75" customHeight="1" x14ac:dyDescent="0.25">
      <c r="B1153" s="227"/>
      <c r="O1153" s="264">
        <f t="shared" si="128"/>
        <v>0</v>
      </c>
      <c r="P1153" s="264">
        <f t="shared" si="127"/>
        <v>0</v>
      </c>
      <c r="Q1153" s="266">
        <f t="shared" si="121"/>
        <v>0</v>
      </c>
      <c r="T1153" s="264">
        <f t="shared" si="122"/>
        <v>0</v>
      </c>
      <c r="U1153" s="264">
        <f t="shared" si="123"/>
        <v>0</v>
      </c>
      <c r="V1153" s="264">
        <f t="shared" si="124"/>
        <v>0</v>
      </c>
      <c r="W1153" s="264">
        <f t="shared" si="125"/>
        <v>0</v>
      </c>
      <c r="X1153" s="264">
        <f t="shared" si="126"/>
        <v>0</v>
      </c>
    </row>
    <row r="1154" spans="1:24" ht="12.75" customHeight="1" x14ac:dyDescent="0.25">
      <c r="B1154" s="227"/>
      <c r="O1154" s="264">
        <f t="shared" si="128"/>
        <v>0</v>
      </c>
      <c r="P1154" s="264">
        <f t="shared" si="127"/>
        <v>0</v>
      </c>
      <c r="Q1154" s="266">
        <f t="shared" si="121"/>
        <v>0</v>
      </c>
      <c r="T1154" s="264">
        <f t="shared" si="122"/>
        <v>0</v>
      </c>
      <c r="U1154" s="264">
        <f t="shared" si="123"/>
        <v>0</v>
      </c>
      <c r="V1154" s="264">
        <f t="shared" si="124"/>
        <v>0</v>
      </c>
      <c r="W1154" s="264">
        <f t="shared" si="125"/>
        <v>0</v>
      </c>
      <c r="X1154" s="264">
        <f t="shared" si="126"/>
        <v>0</v>
      </c>
    </row>
    <row r="1155" spans="1:24" ht="12.75" customHeight="1" x14ac:dyDescent="0.25">
      <c r="B1155" s="227"/>
      <c r="O1155" s="264">
        <f t="shared" si="128"/>
        <v>0</v>
      </c>
      <c r="P1155" s="264">
        <f t="shared" si="127"/>
        <v>0</v>
      </c>
      <c r="Q1155" s="266">
        <f t="shared" si="121"/>
        <v>0</v>
      </c>
      <c r="T1155" s="264">
        <f t="shared" si="122"/>
        <v>0</v>
      </c>
      <c r="U1155" s="264">
        <f t="shared" si="123"/>
        <v>0</v>
      </c>
      <c r="V1155" s="264">
        <f t="shared" si="124"/>
        <v>0</v>
      </c>
      <c r="W1155" s="264">
        <f t="shared" si="125"/>
        <v>0</v>
      </c>
      <c r="X1155" s="264">
        <f t="shared" si="126"/>
        <v>0</v>
      </c>
    </row>
    <row r="1156" spans="1:24" ht="12.75" customHeight="1" x14ac:dyDescent="0.25">
      <c r="B1156" s="227"/>
      <c r="O1156" s="264">
        <f t="shared" si="128"/>
        <v>0</v>
      </c>
      <c r="P1156" s="264">
        <f t="shared" si="127"/>
        <v>0</v>
      </c>
      <c r="Q1156" s="266">
        <f t="shared" si="121"/>
        <v>0</v>
      </c>
      <c r="T1156" s="264">
        <f t="shared" si="122"/>
        <v>0</v>
      </c>
      <c r="U1156" s="264">
        <f t="shared" si="123"/>
        <v>0</v>
      </c>
      <c r="V1156" s="264">
        <f t="shared" si="124"/>
        <v>0</v>
      </c>
      <c r="W1156" s="264">
        <f t="shared" si="125"/>
        <v>0</v>
      </c>
      <c r="X1156" s="264">
        <f t="shared" si="126"/>
        <v>0</v>
      </c>
    </row>
    <row r="1157" spans="1:24" ht="12.75" customHeight="1" x14ac:dyDescent="0.25">
      <c r="B1157" s="227"/>
      <c r="O1157" s="264">
        <f t="shared" si="128"/>
        <v>0</v>
      </c>
      <c r="P1157" s="264">
        <f t="shared" si="127"/>
        <v>0</v>
      </c>
      <c r="Q1157" s="266">
        <f t="shared" si="121"/>
        <v>0</v>
      </c>
      <c r="T1157" s="264">
        <f t="shared" si="122"/>
        <v>0</v>
      </c>
      <c r="U1157" s="264">
        <f t="shared" si="123"/>
        <v>0</v>
      </c>
      <c r="V1157" s="264">
        <f t="shared" si="124"/>
        <v>0</v>
      </c>
      <c r="W1157" s="264">
        <f t="shared" si="125"/>
        <v>0</v>
      </c>
      <c r="X1157" s="264">
        <f t="shared" si="126"/>
        <v>0</v>
      </c>
    </row>
    <row r="1158" spans="1:24" ht="12.75" customHeight="1" x14ac:dyDescent="0.25">
      <c r="B1158" s="227"/>
      <c r="O1158" s="264">
        <f t="shared" si="128"/>
        <v>0</v>
      </c>
      <c r="P1158" s="264">
        <f t="shared" si="127"/>
        <v>0</v>
      </c>
      <c r="Q1158" s="266">
        <f t="shared" si="121"/>
        <v>0</v>
      </c>
      <c r="T1158" s="264">
        <f t="shared" si="122"/>
        <v>0</v>
      </c>
      <c r="U1158" s="264">
        <f t="shared" si="123"/>
        <v>0</v>
      </c>
      <c r="V1158" s="264">
        <f t="shared" si="124"/>
        <v>0</v>
      </c>
      <c r="W1158" s="264">
        <f t="shared" si="125"/>
        <v>0</v>
      </c>
      <c r="X1158" s="264">
        <f t="shared" si="126"/>
        <v>0</v>
      </c>
    </row>
    <row r="1159" spans="1:24" ht="20" x14ac:dyDescent="0.25">
      <c r="A1159" s="81" t="s">
        <v>599</v>
      </c>
      <c r="B1159" s="125" t="s">
        <v>600</v>
      </c>
      <c r="C1159" s="3" t="s">
        <v>601</v>
      </c>
      <c r="D1159" s="85">
        <v>1</v>
      </c>
      <c r="E1159" s="191">
        <f>H1159</f>
        <v>15000</v>
      </c>
      <c r="F1159" s="192">
        <f>E1159*D1159</f>
        <v>15000</v>
      </c>
      <c r="H1159" s="146">
        <v>15000</v>
      </c>
      <c r="J1159" s="264">
        <v>1994.2859341510887</v>
      </c>
      <c r="K1159" s="264">
        <v>698.00007695288093</v>
      </c>
      <c r="L1159" s="264">
        <v>9223.5402864625303</v>
      </c>
      <c r="M1159" s="264">
        <v>180.94789598188763</v>
      </c>
      <c r="N1159" s="264">
        <v>2903.2258064516127</v>
      </c>
      <c r="O1159" s="264">
        <f t="shared" si="128"/>
        <v>15000</v>
      </c>
      <c r="P1159" s="264">
        <f t="shared" si="127"/>
        <v>15000</v>
      </c>
      <c r="Q1159" s="266">
        <f t="shared" si="121"/>
        <v>0</v>
      </c>
      <c r="T1159" s="264">
        <f>J1159*$D1159</f>
        <v>1994.2859341510887</v>
      </c>
      <c r="U1159" s="264">
        <f t="shared" ref="U1159:X1159" si="129">K1159*$D1159</f>
        <v>698.00007695288093</v>
      </c>
      <c r="V1159" s="264">
        <f t="shared" si="129"/>
        <v>9223.5402864625303</v>
      </c>
      <c r="W1159" s="264">
        <f t="shared" si="129"/>
        <v>180.94789598188763</v>
      </c>
      <c r="X1159" s="264">
        <f t="shared" si="129"/>
        <v>2903.2258064516127</v>
      </c>
    </row>
    <row r="1160" spans="1:24" ht="12.75" customHeight="1" thickBot="1" x14ac:dyDescent="0.3">
      <c r="A1160" s="2"/>
      <c r="B1160" s="125"/>
      <c r="C1160" s="3"/>
      <c r="D1160" s="1"/>
      <c r="E1160" s="143"/>
      <c r="F1160" s="144"/>
      <c r="H1160" s="150"/>
      <c r="O1160" s="264">
        <f t="shared" si="128"/>
        <v>0</v>
      </c>
      <c r="P1160" s="264">
        <f t="shared" si="127"/>
        <v>0</v>
      </c>
      <c r="Q1160" s="266">
        <f t="shared" si="121"/>
        <v>0</v>
      </c>
      <c r="T1160" s="264">
        <f t="shared" ref="T1160:T1223" si="130">J1160*$D1160</f>
        <v>0</v>
      </c>
      <c r="U1160" s="264">
        <f t="shared" ref="U1160:U1223" si="131">K1160*$D1160</f>
        <v>0</v>
      </c>
      <c r="V1160" s="264">
        <f t="shared" ref="V1160:V1223" si="132">L1160*$D1160</f>
        <v>0</v>
      </c>
      <c r="W1160" s="264">
        <f t="shared" ref="W1160:W1223" si="133">M1160*$D1160</f>
        <v>0</v>
      </c>
      <c r="X1160" s="264">
        <f t="shared" ref="X1160:X1223" si="134">N1160*$D1160</f>
        <v>0</v>
      </c>
    </row>
    <row r="1161" spans="1:24" ht="14.5" thickBot="1" x14ac:dyDescent="0.3">
      <c r="A1161" s="75" t="s">
        <v>41</v>
      </c>
      <c r="B1161" s="103" t="s">
        <v>602</v>
      </c>
      <c r="C1161" s="104"/>
      <c r="D1161" s="105"/>
      <c r="E1161" s="165"/>
      <c r="F1161" s="166">
        <f>F1159+F1151</f>
        <v>510000</v>
      </c>
      <c r="O1161" s="264">
        <f t="shared" si="128"/>
        <v>0</v>
      </c>
      <c r="P1161" s="264">
        <f t="shared" si="127"/>
        <v>0</v>
      </c>
      <c r="T1161" s="264">
        <f t="shared" si="130"/>
        <v>0</v>
      </c>
      <c r="U1161" s="264">
        <f t="shared" si="131"/>
        <v>0</v>
      </c>
      <c r="V1161" s="264">
        <f t="shared" si="132"/>
        <v>0</v>
      </c>
      <c r="W1161" s="264">
        <f t="shared" si="133"/>
        <v>0</v>
      </c>
      <c r="X1161" s="264">
        <f t="shared" si="134"/>
        <v>0</v>
      </c>
    </row>
    <row r="1162" spans="1:24" ht="12.75" customHeight="1" thickBot="1" x14ac:dyDescent="0.3">
      <c r="A1162" s="27"/>
      <c r="B1162" s="28"/>
      <c r="C1162" s="29"/>
      <c r="D1162" s="30"/>
      <c r="E1162" s="153"/>
      <c r="F1162" s="154"/>
      <c r="O1162" s="264">
        <f t="shared" si="128"/>
        <v>0</v>
      </c>
      <c r="P1162" s="264">
        <f t="shared" si="127"/>
        <v>0</v>
      </c>
      <c r="Q1162" s="266">
        <f t="shared" si="121"/>
        <v>0</v>
      </c>
      <c r="T1162" s="264">
        <f t="shared" si="130"/>
        <v>0</v>
      </c>
      <c r="U1162" s="264">
        <f t="shared" si="131"/>
        <v>0</v>
      </c>
      <c r="V1162" s="264">
        <f t="shared" si="132"/>
        <v>0</v>
      </c>
      <c r="W1162" s="264">
        <f t="shared" si="133"/>
        <v>0</v>
      </c>
      <c r="X1162" s="264">
        <f t="shared" si="134"/>
        <v>0</v>
      </c>
    </row>
    <row r="1163" spans="1:24" ht="14.5" thickBot="1" x14ac:dyDescent="0.3">
      <c r="A1163" s="221" t="s">
        <v>603</v>
      </c>
      <c r="B1163" s="222"/>
      <c r="C1163" s="222"/>
      <c r="D1163" s="222"/>
      <c r="E1163" s="222"/>
      <c r="F1163" s="223"/>
      <c r="O1163" s="264">
        <f t="shared" si="128"/>
        <v>0</v>
      </c>
      <c r="P1163" s="264">
        <f t="shared" si="127"/>
        <v>0</v>
      </c>
      <c r="Q1163" s="266">
        <f t="shared" ref="Q1163:Q1226" si="135">F1163-P1163</f>
        <v>0</v>
      </c>
      <c r="T1163" s="264">
        <f t="shared" si="130"/>
        <v>0</v>
      </c>
      <c r="U1163" s="264">
        <f t="shared" si="131"/>
        <v>0</v>
      </c>
      <c r="V1163" s="264">
        <f t="shared" si="132"/>
        <v>0</v>
      </c>
      <c r="W1163" s="264">
        <f t="shared" si="133"/>
        <v>0</v>
      </c>
      <c r="X1163" s="264">
        <f t="shared" si="134"/>
        <v>0</v>
      </c>
    </row>
    <row r="1164" spans="1:24" ht="12.75" customHeight="1" x14ac:dyDescent="0.25">
      <c r="A1164" s="83"/>
      <c r="B1164" s="83"/>
      <c r="C1164" s="83"/>
      <c r="D1164" s="83"/>
      <c r="E1164" s="83"/>
      <c r="F1164" s="83"/>
      <c r="O1164" s="264">
        <f t="shared" si="128"/>
        <v>0</v>
      </c>
      <c r="P1164" s="264">
        <f t="shared" si="127"/>
        <v>0</v>
      </c>
      <c r="Q1164" s="266">
        <f t="shared" si="135"/>
        <v>0</v>
      </c>
      <c r="T1164" s="264">
        <f t="shared" si="130"/>
        <v>0</v>
      </c>
      <c r="U1164" s="264">
        <f t="shared" si="131"/>
        <v>0</v>
      </c>
      <c r="V1164" s="264">
        <f t="shared" si="132"/>
        <v>0</v>
      </c>
      <c r="W1164" s="264">
        <f t="shared" si="133"/>
        <v>0</v>
      </c>
      <c r="X1164" s="264">
        <f t="shared" si="134"/>
        <v>0</v>
      </c>
    </row>
    <row r="1165" spans="1:24" ht="12.75" customHeight="1" x14ac:dyDescent="0.25">
      <c r="A1165" s="2" t="s">
        <v>193</v>
      </c>
      <c r="B1165" s="227" t="s">
        <v>604</v>
      </c>
      <c r="C1165" s="84" t="s">
        <v>258</v>
      </c>
      <c r="D1165" s="85">
        <v>320</v>
      </c>
      <c r="E1165" s="143">
        <v>500</v>
      </c>
      <c r="F1165" s="144">
        <f>E1165*D1165</f>
        <v>160000</v>
      </c>
      <c r="H1165" s="146">
        <v>555</v>
      </c>
      <c r="J1165" s="264">
        <v>66.476197805036293</v>
      </c>
      <c r="K1165" s="264">
        <v>23.266669231762695</v>
      </c>
      <c r="L1165" s="264">
        <v>307.45134288208436</v>
      </c>
      <c r="M1165" s="264">
        <v>6.0315965327295871</v>
      </c>
      <c r="N1165" s="264">
        <v>96.774193548387089</v>
      </c>
      <c r="O1165" s="264">
        <f t="shared" si="128"/>
        <v>500</v>
      </c>
      <c r="P1165" s="264">
        <f t="shared" ref="P1165:P1228" si="136">O1165*D1165</f>
        <v>160000</v>
      </c>
      <c r="Q1165" s="266">
        <f t="shared" si="135"/>
        <v>0</v>
      </c>
      <c r="T1165" s="264">
        <f t="shared" si="130"/>
        <v>21272.383297611614</v>
      </c>
      <c r="U1165" s="264">
        <f t="shared" si="131"/>
        <v>7445.3341541640621</v>
      </c>
      <c r="V1165" s="264">
        <f t="shared" si="132"/>
        <v>98384.429722266999</v>
      </c>
      <c r="W1165" s="264">
        <f t="shared" si="133"/>
        <v>1930.1108904734679</v>
      </c>
      <c r="X1165" s="264">
        <f t="shared" si="134"/>
        <v>30967.741935483868</v>
      </c>
    </row>
    <row r="1166" spans="1:24" ht="12.75" customHeight="1" x14ac:dyDescent="0.25">
      <c r="B1166" s="227"/>
      <c r="C1166" s="160"/>
      <c r="D1166" s="160"/>
      <c r="O1166" s="264">
        <f t="shared" si="128"/>
        <v>0</v>
      </c>
      <c r="P1166" s="264">
        <f t="shared" si="136"/>
        <v>0</v>
      </c>
      <c r="Q1166" s="266">
        <f t="shared" si="135"/>
        <v>0</v>
      </c>
      <c r="T1166" s="264">
        <f t="shared" si="130"/>
        <v>0</v>
      </c>
      <c r="U1166" s="264">
        <f t="shared" si="131"/>
        <v>0</v>
      </c>
      <c r="V1166" s="264">
        <f t="shared" si="132"/>
        <v>0</v>
      </c>
      <c r="W1166" s="264">
        <f t="shared" si="133"/>
        <v>0</v>
      </c>
      <c r="X1166" s="264">
        <f t="shared" si="134"/>
        <v>0</v>
      </c>
    </row>
    <row r="1167" spans="1:24" ht="12.75" customHeight="1" x14ac:dyDescent="0.25">
      <c r="B1167" s="227"/>
      <c r="C1167" s="160"/>
      <c r="D1167" s="171"/>
      <c r="O1167" s="264">
        <f t="shared" si="128"/>
        <v>0</v>
      </c>
      <c r="P1167" s="264">
        <f t="shared" si="136"/>
        <v>0</v>
      </c>
      <c r="Q1167" s="266">
        <f t="shared" si="135"/>
        <v>0</v>
      </c>
      <c r="T1167" s="264">
        <f t="shared" si="130"/>
        <v>0</v>
      </c>
      <c r="U1167" s="264">
        <f t="shared" si="131"/>
        <v>0</v>
      </c>
      <c r="V1167" s="264">
        <f t="shared" si="132"/>
        <v>0</v>
      </c>
      <c r="W1167" s="264">
        <f t="shared" si="133"/>
        <v>0</v>
      </c>
      <c r="X1167" s="264">
        <f t="shared" si="134"/>
        <v>0</v>
      </c>
    </row>
    <row r="1168" spans="1:24" ht="12.75" customHeight="1" x14ac:dyDescent="0.25">
      <c r="B1168" s="227"/>
      <c r="C1168" s="160"/>
      <c r="D1168" s="160"/>
      <c r="O1168" s="264">
        <f t="shared" si="128"/>
        <v>0</v>
      </c>
      <c r="P1168" s="264">
        <f t="shared" si="136"/>
        <v>0</v>
      </c>
      <c r="Q1168" s="266">
        <f t="shared" si="135"/>
        <v>0</v>
      </c>
      <c r="T1168" s="264">
        <f t="shared" si="130"/>
        <v>0</v>
      </c>
      <c r="U1168" s="264">
        <f t="shared" si="131"/>
        <v>0</v>
      </c>
      <c r="V1168" s="264">
        <f t="shared" si="132"/>
        <v>0</v>
      </c>
      <c r="W1168" s="264">
        <f t="shared" si="133"/>
        <v>0</v>
      </c>
      <c r="X1168" s="264">
        <f t="shared" si="134"/>
        <v>0</v>
      </c>
    </row>
    <row r="1169" spans="1:24" ht="12.75" customHeight="1" x14ac:dyDescent="0.25">
      <c r="B1169" s="227"/>
      <c r="C1169" s="160"/>
      <c r="D1169" s="160"/>
      <c r="O1169" s="264">
        <f t="shared" si="128"/>
        <v>0</v>
      </c>
      <c r="P1169" s="264">
        <f t="shared" si="136"/>
        <v>0</v>
      </c>
      <c r="Q1169" s="266">
        <f t="shared" si="135"/>
        <v>0</v>
      </c>
      <c r="T1169" s="264">
        <f t="shared" si="130"/>
        <v>0</v>
      </c>
      <c r="U1169" s="264">
        <f t="shared" si="131"/>
        <v>0</v>
      </c>
      <c r="V1169" s="264">
        <f t="shared" si="132"/>
        <v>0</v>
      </c>
      <c r="W1169" s="264">
        <f t="shared" si="133"/>
        <v>0</v>
      </c>
      <c r="X1169" s="264">
        <f t="shared" si="134"/>
        <v>0</v>
      </c>
    </row>
    <row r="1170" spans="1:24" ht="12.75" customHeight="1" x14ac:dyDescent="0.25">
      <c r="B1170" s="227"/>
      <c r="C1170" s="160"/>
      <c r="D1170" s="160"/>
      <c r="O1170" s="264">
        <f t="shared" si="128"/>
        <v>0</v>
      </c>
      <c r="P1170" s="264">
        <f t="shared" si="136"/>
        <v>0</v>
      </c>
      <c r="Q1170" s="266">
        <f t="shared" si="135"/>
        <v>0</v>
      </c>
      <c r="T1170" s="264">
        <f t="shared" si="130"/>
        <v>0</v>
      </c>
      <c r="U1170" s="264">
        <f t="shared" si="131"/>
        <v>0</v>
      </c>
      <c r="V1170" s="264">
        <f t="shared" si="132"/>
        <v>0</v>
      </c>
      <c r="W1170" s="264">
        <f t="shared" si="133"/>
        <v>0</v>
      </c>
      <c r="X1170" s="264">
        <f t="shared" si="134"/>
        <v>0</v>
      </c>
    </row>
    <row r="1171" spans="1:24" ht="12.75" customHeight="1" x14ac:dyDescent="0.25">
      <c r="B1171" s="227"/>
      <c r="C1171" s="160"/>
      <c r="D1171" s="160"/>
      <c r="O1171" s="264">
        <f t="shared" si="128"/>
        <v>0</v>
      </c>
      <c r="P1171" s="264">
        <f t="shared" si="136"/>
        <v>0</v>
      </c>
      <c r="Q1171" s="266">
        <f t="shared" si="135"/>
        <v>0</v>
      </c>
      <c r="T1171" s="264">
        <f t="shared" si="130"/>
        <v>0</v>
      </c>
      <c r="U1171" s="264">
        <f t="shared" si="131"/>
        <v>0</v>
      </c>
      <c r="V1171" s="264">
        <f t="shared" si="132"/>
        <v>0</v>
      </c>
      <c r="W1171" s="264">
        <f t="shared" si="133"/>
        <v>0</v>
      </c>
      <c r="X1171" s="264">
        <f t="shared" si="134"/>
        <v>0</v>
      </c>
    </row>
    <row r="1172" spans="1:24" ht="63" x14ac:dyDescent="0.25">
      <c r="A1172" s="2" t="s">
        <v>259</v>
      </c>
      <c r="B1172" s="91" t="s">
        <v>605</v>
      </c>
      <c r="C1172" s="84" t="s">
        <v>258</v>
      </c>
      <c r="D1172" s="85">
        <v>152</v>
      </c>
      <c r="E1172" s="143">
        <v>500</v>
      </c>
      <c r="F1172" s="144">
        <f>E1172*D1172</f>
        <v>76000</v>
      </c>
      <c r="H1172" s="146">
        <v>600</v>
      </c>
      <c r="J1172" s="264">
        <v>66.476197805036293</v>
      </c>
      <c r="K1172" s="264">
        <v>23.266669231762695</v>
      </c>
      <c r="L1172" s="264">
        <v>307.45134288208436</v>
      </c>
      <c r="M1172" s="264">
        <v>6.0315965327295871</v>
      </c>
      <c r="N1172" s="264">
        <v>96.774193548387089</v>
      </c>
      <c r="O1172" s="264">
        <f t="shared" si="128"/>
        <v>500</v>
      </c>
      <c r="P1172" s="264">
        <f t="shared" si="136"/>
        <v>76000</v>
      </c>
      <c r="Q1172" s="266">
        <f t="shared" si="135"/>
        <v>0</v>
      </c>
      <c r="T1172" s="264">
        <f t="shared" si="130"/>
        <v>10104.382066365517</v>
      </c>
      <c r="U1172" s="264">
        <f t="shared" si="131"/>
        <v>3536.5337232279294</v>
      </c>
      <c r="V1172" s="264">
        <f t="shared" si="132"/>
        <v>46732.604118076822</v>
      </c>
      <c r="W1172" s="264">
        <f t="shared" si="133"/>
        <v>916.80267297489718</v>
      </c>
      <c r="X1172" s="264">
        <f t="shared" si="134"/>
        <v>14709.677419354837</v>
      </c>
    </row>
    <row r="1173" spans="1:24" ht="12.75" customHeight="1" x14ac:dyDescent="0.25">
      <c r="B1173" s="91"/>
      <c r="C1173" s="160"/>
      <c r="D1173" s="160"/>
      <c r="O1173" s="264">
        <f t="shared" si="128"/>
        <v>0</v>
      </c>
      <c r="P1173" s="264">
        <f t="shared" si="136"/>
        <v>0</v>
      </c>
      <c r="Q1173" s="266">
        <f t="shared" si="135"/>
        <v>0</v>
      </c>
      <c r="T1173" s="264">
        <f t="shared" si="130"/>
        <v>0</v>
      </c>
      <c r="U1173" s="264">
        <f t="shared" si="131"/>
        <v>0</v>
      </c>
      <c r="V1173" s="264">
        <f t="shared" si="132"/>
        <v>0</v>
      </c>
      <c r="W1173" s="264">
        <f t="shared" si="133"/>
        <v>0</v>
      </c>
      <c r="X1173" s="264">
        <f t="shared" si="134"/>
        <v>0</v>
      </c>
    </row>
    <row r="1174" spans="1:24" ht="12.75" customHeight="1" x14ac:dyDescent="0.25">
      <c r="A1174" s="2" t="s">
        <v>25</v>
      </c>
      <c r="B1174" s="227" t="s">
        <v>606</v>
      </c>
      <c r="C1174" s="84" t="s">
        <v>258</v>
      </c>
      <c r="D1174" s="85">
        <v>8</v>
      </c>
      <c r="E1174" s="143">
        <f>H1174</f>
        <v>600</v>
      </c>
      <c r="F1174" s="144">
        <f>E1174*D1174</f>
        <v>4800</v>
      </c>
      <c r="H1174" s="146">
        <v>600</v>
      </c>
      <c r="J1174" s="264">
        <v>79.771437366043543</v>
      </c>
      <c r="K1174" s="264">
        <v>27.920003078115236</v>
      </c>
      <c r="L1174" s="264">
        <v>368.94161145850126</v>
      </c>
      <c r="M1174" s="264">
        <v>7.2379158392755043</v>
      </c>
      <c r="N1174" s="264">
        <v>116.12903225806451</v>
      </c>
      <c r="O1174" s="264">
        <f t="shared" si="128"/>
        <v>600</v>
      </c>
      <c r="P1174" s="264">
        <f t="shared" si="136"/>
        <v>4800</v>
      </c>
      <c r="Q1174" s="266">
        <f t="shared" si="135"/>
        <v>0</v>
      </c>
      <c r="T1174" s="264">
        <f t="shared" si="130"/>
        <v>638.17149892834834</v>
      </c>
      <c r="U1174" s="264">
        <f t="shared" si="131"/>
        <v>223.36002462492189</v>
      </c>
      <c r="V1174" s="264">
        <f t="shared" si="132"/>
        <v>2951.5328916680101</v>
      </c>
      <c r="W1174" s="264">
        <f t="shared" si="133"/>
        <v>57.903326714204034</v>
      </c>
      <c r="X1174" s="264">
        <f t="shared" si="134"/>
        <v>929.0322580645161</v>
      </c>
    </row>
    <row r="1175" spans="1:24" ht="12.75" customHeight="1" x14ac:dyDescent="0.25">
      <c r="B1175" s="227"/>
      <c r="J1175" s="264">
        <v>0</v>
      </c>
      <c r="K1175" s="264">
        <v>0</v>
      </c>
      <c r="L1175" s="264">
        <v>0</v>
      </c>
      <c r="M1175" s="264">
        <v>0</v>
      </c>
      <c r="N1175" s="264">
        <v>0</v>
      </c>
      <c r="O1175" s="264">
        <f t="shared" si="128"/>
        <v>0</v>
      </c>
      <c r="P1175" s="264">
        <f t="shared" si="136"/>
        <v>0</v>
      </c>
      <c r="Q1175" s="266">
        <f t="shared" si="135"/>
        <v>0</v>
      </c>
      <c r="T1175" s="264">
        <f t="shared" si="130"/>
        <v>0</v>
      </c>
      <c r="U1175" s="264">
        <f t="shared" si="131"/>
        <v>0</v>
      </c>
      <c r="V1175" s="264">
        <f t="shared" si="132"/>
        <v>0</v>
      </c>
      <c r="W1175" s="264">
        <f t="shared" si="133"/>
        <v>0</v>
      </c>
      <c r="X1175" s="264">
        <f t="shared" si="134"/>
        <v>0</v>
      </c>
    </row>
    <row r="1176" spans="1:24" ht="12.75" customHeight="1" x14ac:dyDescent="0.25">
      <c r="B1176" s="227"/>
      <c r="O1176" s="264">
        <f t="shared" si="128"/>
        <v>0</v>
      </c>
      <c r="P1176" s="264">
        <f t="shared" si="136"/>
        <v>0</v>
      </c>
      <c r="Q1176" s="266">
        <f t="shared" si="135"/>
        <v>0</v>
      </c>
      <c r="T1176" s="264">
        <f t="shared" si="130"/>
        <v>0</v>
      </c>
      <c r="U1176" s="264">
        <f t="shared" si="131"/>
        <v>0</v>
      </c>
      <c r="V1176" s="264">
        <f t="shared" si="132"/>
        <v>0</v>
      </c>
      <c r="W1176" s="264">
        <f t="shared" si="133"/>
        <v>0</v>
      </c>
      <c r="X1176" s="264">
        <f t="shared" si="134"/>
        <v>0</v>
      </c>
    </row>
    <row r="1177" spans="1:24" ht="12.75" customHeight="1" x14ac:dyDescent="0.25">
      <c r="B1177" s="227"/>
      <c r="O1177" s="264">
        <f t="shared" si="128"/>
        <v>0</v>
      </c>
      <c r="P1177" s="264">
        <f t="shared" si="136"/>
        <v>0</v>
      </c>
      <c r="Q1177" s="266">
        <f t="shared" si="135"/>
        <v>0</v>
      </c>
      <c r="T1177" s="264">
        <f t="shared" si="130"/>
        <v>0</v>
      </c>
      <c r="U1177" s="264">
        <f t="shared" si="131"/>
        <v>0</v>
      </c>
      <c r="V1177" s="264">
        <f t="shared" si="132"/>
        <v>0</v>
      </c>
      <c r="W1177" s="264">
        <f t="shared" si="133"/>
        <v>0</v>
      </c>
      <c r="X1177" s="264">
        <f t="shared" si="134"/>
        <v>0</v>
      </c>
    </row>
    <row r="1178" spans="1:24" ht="12.75" customHeight="1" x14ac:dyDescent="0.25">
      <c r="B1178" s="227"/>
      <c r="O1178" s="264">
        <f t="shared" si="128"/>
        <v>0</v>
      </c>
      <c r="P1178" s="264">
        <f t="shared" si="136"/>
        <v>0</v>
      </c>
      <c r="Q1178" s="266">
        <f t="shared" si="135"/>
        <v>0</v>
      </c>
      <c r="T1178" s="264">
        <f t="shared" si="130"/>
        <v>0</v>
      </c>
      <c r="U1178" s="264">
        <f t="shared" si="131"/>
        <v>0</v>
      </c>
      <c r="V1178" s="264">
        <f t="shared" si="132"/>
        <v>0</v>
      </c>
      <c r="W1178" s="264">
        <f t="shared" si="133"/>
        <v>0</v>
      </c>
      <c r="X1178" s="264">
        <f t="shared" si="134"/>
        <v>0</v>
      </c>
    </row>
    <row r="1179" spans="1:24" ht="12.75" customHeight="1" x14ac:dyDescent="0.25">
      <c r="B1179" s="227"/>
      <c r="O1179" s="264">
        <f t="shared" si="128"/>
        <v>0</v>
      </c>
      <c r="P1179" s="264">
        <f t="shared" si="136"/>
        <v>0</v>
      </c>
      <c r="Q1179" s="266">
        <f t="shared" si="135"/>
        <v>0</v>
      </c>
      <c r="T1179" s="264">
        <f t="shared" si="130"/>
        <v>0</v>
      </c>
      <c r="U1179" s="264">
        <f t="shared" si="131"/>
        <v>0</v>
      </c>
      <c r="V1179" s="264">
        <f t="shared" si="132"/>
        <v>0</v>
      </c>
      <c r="W1179" s="264">
        <f t="shared" si="133"/>
        <v>0</v>
      </c>
      <c r="X1179" s="264">
        <f t="shared" si="134"/>
        <v>0</v>
      </c>
    </row>
    <row r="1180" spans="1:24" ht="12.75" customHeight="1" x14ac:dyDescent="0.25">
      <c r="B1180" s="227"/>
      <c r="O1180" s="264">
        <f t="shared" si="128"/>
        <v>0</v>
      </c>
      <c r="P1180" s="264">
        <f t="shared" si="136"/>
        <v>0</v>
      </c>
      <c r="Q1180" s="266">
        <f t="shared" si="135"/>
        <v>0</v>
      </c>
      <c r="T1180" s="264">
        <f t="shared" si="130"/>
        <v>0</v>
      </c>
      <c r="U1180" s="264">
        <f t="shared" si="131"/>
        <v>0</v>
      </c>
      <c r="V1180" s="264">
        <f t="shared" si="132"/>
        <v>0</v>
      </c>
      <c r="W1180" s="264">
        <f t="shared" si="133"/>
        <v>0</v>
      </c>
      <c r="X1180" s="264">
        <f t="shared" si="134"/>
        <v>0</v>
      </c>
    </row>
    <row r="1181" spans="1:24" ht="12.75" customHeight="1" thickBot="1" x14ac:dyDescent="0.3">
      <c r="B1181" s="227"/>
      <c r="O1181" s="264">
        <f t="shared" si="128"/>
        <v>0</v>
      </c>
      <c r="P1181" s="264">
        <f t="shared" si="136"/>
        <v>0</v>
      </c>
      <c r="Q1181" s="266">
        <f t="shared" si="135"/>
        <v>0</v>
      </c>
      <c r="T1181" s="264">
        <f t="shared" si="130"/>
        <v>0</v>
      </c>
      <c r="U1181" s="264">
        <f t="shared" si="131"/>
        <v>0</v>
      </c>
      <c r="V1181" s="264">
        <f t="shared" si="132"/>
        <v>0</v>
      </c>
      <c r="W1181" s="264">
        <f t="shared" si="133"/>
        <v>0</v>
      </c>
      <c r="X1181" s="264">
        <f t="shared" si="134"/>
        <v>0</v>
      </c>
    </row>
    <row r="1182" spans="1:24" ht="13.5" thickBot="1" x14ac:dyDescent="0.3">
      <c r="A1182" s="82" t="s">
        <v>247</v>
      </c>
      <c r="B1182" s="11" t="s">
        <v>607</v>
      </c>
      <c r="C1182" s="12"/>
      <c r="D1182" s="13"/>
      <c r="E1182" s="172"/>
      <c r="F1182" s="168">
        <f>F1174+F1172+F1165</f>
        <v>240800</v>
      </c>
      <c r="O1182" s="264">
        <f t="shared" si="128"/>
        <v>0</v>
      </c>
      <c r="P1182" s="264">
        <f t="shared" si="136"/>
        <v>0</v>
      </c>
      <c r="T1182" s="264">
        <f t="shared" si="130"/>
        <v>0</v>
      </c>
      <c r="U1182" s="264">
        <f t="shared" si="131"/>
        <v>0</v>
      </c>
      <c r="V1182" s="264">
        <f t="shared" si="132"/>
        <v>0</v>
      </c>
      <c r="W1182" s="264">
        <f t="shared" si="133"/>
        <v>0</v>
      </c>
      <c r="X1182" s="264">
        <f t="shared" si="134"/>
        <v>0</v>
      </c>
    </row>
    <row r="1183" spans="1:24" ht="12.75" customHeight="1" thickBot="1" x14ac:dyDescent="0.3">
      <c r="A1183" s="27"/>
      <c r="B1183" s="28"/>
      <c r="C1183" s="29"/>
      <c r="D1183" s="30"/>
      <c r="E1183" s="153"/>
      <c r="F1183" s="154"/>
      <c r="O1183" s="264">
        <f t="shared" si="128"/>
        <v>0</v>
      </c>
      <c r="P1183" s="264">
        <f t="shared" si="136"/>
        <v>0</v>
      </c>
      <c r="Q1183" s="266">
        <f t="shared" si="135"/>
        <v>0</v>
      </c>
      <c r="T1183" s="264">
        <f t="shared" si="130"/>
        <v>0</v>
      </c>
      <c r="U1183" s="264">
        <f t="shared" si="131"/>
        <v>0</v>
      </c>
      <c r="V1183" s="264">
        <f t="shared" si="132"/>
        <v>0</v>
      </c>
      <c r="W1183" s="264">
        <f t="shared" si="133"/>
        <v>0</v>
      </c>
      <c r="X1183" s="264">
        <f t="shared" si="134"/>
        <v>0</v>
      </c>
    </row>
    <row r="1184" spans="1:24" ht="14.5" thickBot="1" x14ac:dyDescent="0.3">
      <c r="A1184" s="221" t="s">
        <v>317</v>
      </c>
      <c r="B1184" s="222"/>
      <c r="C1184" s="222"/>
      <c r="D1184" s="222"/>
      <c r="E1184" s="222"/>
      <c r="F1184" s="223"/>
      <c r="O1184" s="264">
        <f t="shared" si="128"/>
        <v>0</v>
      </c>
      <c r="P1184" s="264">
        <f t="shared" si="136"/>
        <v>0</v>
      </c>
      <c r="Q1184" s="266">
        <f t="shared" si="135"/>
        <v>0</v>
      </c>
      <c r="T1184" s="264">
        <f t="shared" si="130"/>
        <v>0</v>
      </c>
      <c r="U1184" s="264">
        <f t="shared" si="131"/>
        <v>0</v>
      </c>
      <c r="V1184" s="264">
        <f t="shared" si="132"/>
        <v>0</v>
      </c>
      <c r="W1184" s="264">
        <f t="shared" si="133"/>
        <v>0</v>
      </c>
      <c r="X1184" s="264">
        <f t="shared" si="134"/>
        <v>0</v>
      </c>
    </row>
    <row r="1185" spans="1:24" ht="12.75" customHeight="1" x14ac:dyDescent="0.25">
      <c r="A1185" s="5"/>
      <c r="B1185" s="4"/>
      <c r="C1185" s="6"/>
      <c r="D1185" s="7"/>
      <c r="O1185" s="264">
        <f t="shared" si="128"/>
        <v>0</v>
      </c>
      <c r="P1185" s="264">
        <f t="shared" si="136"/>
        <v>0</v>
      </c>
      <c r="Q1185" s="266">
        <f t="shared" si="135"/>
        <v>0</v>
      </c>
      <c r="T1185" s="264">
        <f t="shared" si="130"/>
        <v>0</v>
      </c>
      <c r="U1185" s="264">
        <f t="shared" si="131"/>
        <v>0</v>
      </c>
      <c r="V1185" s="264">
        <f t="shared" si="132"/>
        <v>0</v>
      </c>
      <c r="W1185" s="264">
        <f t="shared" si="133"/>
        <v>0</v>
      </c>
      <c r="X1185" s="264">
        <f t="shared" si="134"/>
        <v>0</v>
      </c>
    </row>
    <row r="1186" spans="1:24" ht="12.75" customHeight="1" x14ac:dyDescent="0.25">
      <c r="A1186" s="2" t="s">
        <v>213</v>
      </c>
      <c r="B1186" s="227" t="s">
        <v>608</v>
      </c>
      <c r="C1186" s="3" t="s">
        <v>148</v>
      </c>
      <c r="D1186" s="1">
        <v>1</v>
      </c>
      <c r="E1186" s="143">
        <f>H1186</f>
        <v>390</v>
      </c>
      <c r="F1186" s="144">
        <f>E1186*D1186</f>
        <v>390</v>
      </c>
      <c r="H1186" s="146">
        <v>390</v>
      </c>
      <c r="J1186" s="264">
        <v>51.851434287928306</v>
      </c>
      <c r="K1186" s="264">
        <v>18.148002000774902</v>
      </c>
      <c r="L1186" s="264">
        <v>239.81204744802579</v>
      </c>
      <c r="M1186" s="264">
        <v>4.7046452955290778</v>
      </c>
      <c r="N1186" s="264">
        <v>75.483870967741936</v>
      </c>
      <c r="O1186" s="264">
        <f t="shared" si="128"/>
        <v>390</v>
      </c>
      <c r="P1186" s="264">
        <f t="shared" si="136"/>
        <v>390</v>
      </c>
      <c r="Q1186" s="266">
        <f t="shared" si="135"/>
        <v>0</v>
      </c>
      <c r="T1186" s="264">
        <f t="shared" si="130"/>
        <v>51.851434287928306</v>
      </c>
      <c r="U1186" s="264">
        <f t="shared" si="131"/>
        <v>18.148002000774902</v>
      </c>
      <c r="V1186" s="264">
        <f t="shared" si="132"/>
        <v>239.81204744802579</v>
      </c>
      <c r="W1186" s="264">
        <f t="shared" si="133"/>
        <v>4.7046452955290778</v>
      </c>
      <c r="X1186" s="264">
        <f t="shared" si="134"/>
        <v>75.483870967741936</v>
      </c>
    </row>
    <row r="1187" spans="1:24" ht="12.75" customHeight="1" x14ac:dyDescent="0.25">
      <c r="B1187" s="227"/>
      <c r="O1187" s="264">
        <f t="shared" si="128"/>
        <v>0</v>
      </c>
      <c r="P1187" s="264">
        <f t="shared" si="136"/>
        <v>0</v>
      </c>
      <c r="Q1187" s="266">
        <f t="shared" si="135"/>
        <v>0</v>
      </c>
      <c r="T1187" s="264">
        <f t="shared" si="130"/>
        <v>0</v>
      </c>
      <c r="U1187" s="264">
        <f t="shared" si="131"/>
        <v>0</v>
      </c>
      <c r="V1187" s="264">
        <f t="shared" si="132"/>
        <v>0</v>
      </c>
      <c r="W1187" s="264">
        <f t="shared" si="133"/>
        <v>0</v>
      </c>
      <c r="X1187" s="264">
        <f t="shared" si="134"/>
        <v>0</v>
      </c>
    </row>
    <row r="1188" spans="1:24" ht="12.75" customHeight="1" x14ac:dyDescent="0.25">
      <c r="B1188" s="227"/>
      <c r="O1188" s="264">
        <f t="shared" si="128"/>
        <v>0</v>
      </c>
      <c r="P1188" s="264">
        <f t="shared" si="136"/>
        <v>0</v>
      </c>
      <c r="Q1188" s="266">
        <f t="shared" si="135"/>
        <v>0</v>
      </c>
      <c r="T1188" s="264">
        <f t="shared" si="130"/>
        <v>0</v>
      </c>
      <c r="U1188" s="264">
        <f t="shared" si="131"/>
        <v>0</v>
      </c>
      <c r="V1188" s="264">
        <f t="shared" si="132"/>
        <v>0</v>
      </c>
      <c r="W1188" s="264">
        <f t="shared" si="133"/>
        <v>0</v>
      </c>
      <c r="X1188" s="264">
        <f t="shared" si="134"/>
        <v>0</v>
      </c>
    </row>
    <row r="1189" spans="1:24" ht="12.75" customHeight="1" x14ac:dyDescent="0.25">
      <c r="B1189" s="227"/>
      <c r="O1189" s="264">
        <f t="shared" si="128"/>
        <v>0</v>
      </c>
      <c r="P1189" s="264">
        <f t="shared" si="136"/>
        <v>0</v>
      </c>
      <c r="Q1189" s="266">
        <f t="shared" si="135"/>
        <v>0</v>
      </c>
      <c r="T1189" s="264">
        <f t="shared" si="130"/>
        <v>0</v>
      </c>
      <c r="U1189" s="264">
        <f t="shared" si="131"/>
        <v>0</v>
      </c>
      <c r="V1189" s="264">
        <f t="shared" si="132"/>
        <v>0</v>
      </c>
      <c r="W1189" s="264">
        <f t="shared" si="133"/>
        <v>0</v>
      </c>
      <c r="X1189" s="264">
        <f t="shared" si="134"/>
        <v>0</v>
      </c>
    </row>
    <row r="1190" spans="1:24" ht="12.75" customHeight="1" x14ac:dyDescent="0.25">
      <c r="A1190" s="2" t="s">
        <v>6</v>
      </c>
      <c r="B1190" s="227" t="s">
        <v>609</v>
      </c>
      <c r="C1190" s="3" t="s">
        <v>148</v>
      </c>
      <c r="D1190" s="1">
        <v>251</v>
      </c>
      <c r="E1190" s="143">
        <f>H1190</f>
        <v>390</v>
      </c>
      <c r="F1190" s="144">
        <f>E1190*D1190</f>
        <v>97890</v>
      </c>
      <c r="H1190" s="146">
        <v>390</v>
      </c>
      <c r="J1190" s="264">
        <v>51.851434287928306</v>
      </c>
      <c r="K1190" s="264">
        <v>18.148002000774902</v>
      </c>
      <c r="L1190" s="264">
        <v>239.81204744802579</v>
      </c>
      <c r="M1190" s="264">
        <v>4.7046452955290778</v>
      </c>
      <c r="N1190" s="264">
        <v>75.483870967741936</v>
      </c>
      <c r="O1190" s="264">
        <f t="shared" si="128"/>
        <v>390</v>
      </c>
      <c r="P1190" s="264">
        <f t="shared" si="136"/>
        <v>97890</v>
      </c>
      <c r="Q1190" s="266">
        <f t="shared" si="135"/>
        <v>0</v>
      </c>
      <c r="T1190" s="264">
        <f t="shared" si="130"/>
        <v>13014.710006270005</v>
      </c>
      <c r="U1190" s="264">
        <f t="shared" si="131"/>
        <v>4555.1485021945</v>
      </c>
      <c r="V1190" s="264">
        <f t="shared" si="132"/>
        <v>60192.823909454477</v>
      </c>
      <c r="W1190" s="264">
        <f t="shared" si="133"/>
        <v>1180.8659691777984</v>
      </c>
      <c r="X1190" s="264">
        <f t="shared" si="134"/>
        <v>18946.451612903227</v>
      </c>
    </row>
    <row r="1191" spans="1:24" ht="12.75" customHeight="1" x14ac:dyDescent="0.25">
      <c r="B1191" s="227"/>
      <c r="O1191" s="264">
        <f t="shared" si="128"/>
        <v>0</v>
      </c>
      <c r="P1191" s="264">
        <f t="shared" si="136"/>
        <v>0</v>
      </c>
      <c r="Q1191" s="266">
        <f t="shared" si="135"/>
        <v>0</v>
      </c>
      <c r="T1191" s="264">
        <f t="shared" si="130"/>
        <v>0</v>
      </c>
      <c r="U1191" s="264">
        <f t="shared" si="131"/>
        <v>0</v>
      </c>
      <c r="V1191" s="264">
        <f t="shared" si="132"/>
        <v>0</v>
      </c>
      <c r="W1191" s="264">
        <f t="shared" si="133"/>
        <v>0</v>
      </c>
      <c r="X1191" s="264">
        <f t="shared" si="134"/>
        <v>0</v>
      </c>
    </row>
    <row r="1192" spans="1:24" ht="12.75" customHeight="1" x14ac:dyDescent="0.25">
      <c r="B1192" s="227"/>
      <c r="O1192" s="264">
        <f t="shared" si="128"/>
        <v>0</v>
      </c>
      <c r="P1192" s="264">
        <f t="shared" si="136"/>
        <v>0</v>
      </c>
      <c r="Q1192" s="266">
        <f t="shared" si="135"/>
        <v>0</v>
      </c>
      <c r="T1192" s="264">
        <f t="shared" si="130"/>
        <v>0</v>
      </c>
      <c r="U1192" s="264">
        <f t="shared" si="131"/>
        <v>0</v>
      </c>
      <c r="V1192" s="264">
        <f t="shared" si="132"/>
        <v>0</v>
      </c>
      <c r="W1192" s="264">
        <f t="shared" si="133"/>
        <v>0</v>
      </c>
      <c r="X1192" s="264">
        <f t="shared" si="134"/>
        <v>0</v>
      </c>
    </row>
    <row r="1193" spans="1:24" ht="12.75" customHeight="1" x14ac:dyDescent="0.25">
      <c r="B1193" s="227"/>
      <c r="O1193" s="264">
        <f t="shared" si="128"/>
        <v>0</v>
      </c>
      <c r="P1193" s="264">
        <f t="shared" si="136"/>
        <v>0</v>
      </c>
      <c r="Q1193" s="266">
        <f t="shared" si="135"/>
        <v>0</v>
      </c>
      <c r="T1193" s="264">
        <f t="shared" si="130"/>
        <v>0</v>
      </c>
      <c r="U1193" s="264">
        <f t="shared" si="131"/>
        <v>0</v>
      </c>
      <c r="V1193" s="264">
        <f t="shared" si="132"/>
        <v>0</v>
      </c>
      <c r="W1193" s="264">
        <f t="shared" si="133"/>
        <v>0</v>
      </c>
      <c r="X1193" s="264">
        <f t="shared" si="134"/>
        <v>0</v>
      </c>
    </row>
    <row r="1194" spans="1:24" ht="12.75" customHeight="1" x14ac:dyDescent="0.25">
      <c r="A1194" s="2" t="s">
        <v>68</v>
      </c>
      <c r="B1194" s="227" t="s">
        <v>610</v>
      </c>
      <c r="C1194" s="3" t="s">
        <v>148</v>
      </c>
      <c r="D1194" s="1">
        <v>14</v>
      </c>
      <c r="E1194" s="143">
        <f>H1194</f>
        <v>390</v>
      </c>
      <c r="F1194" s="144">
        <f>E1194*D1194</f>
        <v>5460</v>
      </c>
      <c r="H1194" s="146">
        <v>390</v>
      </c>
      <c r="J1194" s="264">
        <v>51.851434287928306</v>
      </c>
      <c r="K1194" s="264">
        <v>18.148002000774902</v>
      </c>
      <c r="L1194" s="264">
        <v>239.81204744802579</v>
      </c>
      <c r="M1194" s="264">
        <v>4.7046452955290778</v>
      </c>
      <c r="N1194" s="264">
        <v>75.483870967741936</v>
      </c>
      <c r="O1194" s="264">
        <f t="shared" si="128"/>
        <v>390</v>
      </c>
      <c r="P1194" s="264">
        <f t="shared" si="136"/>
        <v>5460</v>
      </c>
      <c r="Q1194" s="266">
        <f t="shared" si="135"/>
        <v>0</v>
      </c>
      <c r="T1194" s="264">
        <f t="shared" si="130"/>
        <v>725.92008003099625</v>
      </c>
      <c r="U1194" s="264">
        <f t="shared" si="131"/>
        <v>254.07202801084861</v>
      </c>
      <c r="V1194" s="264">
        <f t="shared" si="132"/>
        <v>3357.368664272361</v>
      </c>
      <c r="W1194" s="264">
        <f t="shared" si="133"/>
        <v>65.865034137407093</v>
      </c>
      <c r="X1194" s="264">
        <f t="shared" si="134"/>
        <v>1056.7741935483871</v>
      </c>
    </row>
    <row r="1195" spans="1:24" ht="12.75" customHeight="1" x14ac:dyDescent="0.25">
      <c r="B1195" s="227"/>
      <c r="O1195" s="264">
        <f t="shared" si="128"/>
        <v>0</v>
      </c>
      <c r="P1195" s="264">
        <f t="shared" si="136"/>
        <v>0</v>
      </c>
      <c r="Q1195" s="266">
        <f t="shared" si="135"/>
        <v>0</v>
      </c>
      <c r="T1195" s="264">
        <f t="shared" si="130"/>
        <v>0</v>
      </c>
      <c r="U1195" s="264">
        <f t="shared" si="131"/>
        <v>0</v>
      </c>
      <c r="V1195" s="264">
        <f t="shared" si="132"/>
        <v>0</v>
      </c>
      <c r="W1195" s="264">
        <f t="shared" si="133"/>
        <v>0</v>
      </c>
      <c r="X1195" s="264">
        <f t="shared" si="134"/>
        <v>0</v>
      </c>
    </row>
    <row r="1196" spans="1:24" ht="12.75" customHeight="1" x14ac:dyDescent="0.25">
      <c r="B1196" s="227"/>
      <c r="O1196" s="264">
        <f t="shared" si="128"/>
        <v>0</v>
      </c>
      <c r="P1196" s="264">
        <f t="shared" si="136"/>
        <v>0</v>
      </c>
      <c r="Q1196" s="266">
        <f t="shared" si="135"/>
        <v>0</v>
      </c>
      <c r="T1196" s="264">
        <f t="shared" si="130"/>
        <v>0</v>
      </c>
      <c r="U1196" s="264">
        <f t="shared" si="131"/>
        <v>0</v>
      </c>
      <c r="V1196" s="264">
        <f t="shared" si="132"/>
        <v>0</v>
      </c>
      <c r="W1196" s="264">
        <f t="shared" si="133"/>
        <v>0</v>
      </c>
      <c r="X1196" s="264">
        <f t="shared" si="134"/>
        <v>0</v>
      </c>
    </row>
    <row r="1197" spans="1:24" ht="12.75" customHeight="1" x14ac:dyDescent="0.25">
      <c r="B1197" s="227"/>
      <c r="O1197" s="264">
        <f t="shared" si="128"/>
        <v>0</v>
      </c>
      <c r="P1197" s="264">
        <f t="shared" si="136"/>
        <v>0</v>
      </c>
      <c r="Q1197" s="266">
        <f t="shared" si="135"/>
        <v>0</v>
      </c>
      <c r="T1197" s="264">
        <f t="shared" si="130"/>
        <v>0</v>
      </c>
      <c r="U1197" s="264">
        <f t="shared" si="131"/>
        <v>0</v>
      </c>
      <c r="V1197" s="264">
        <f t="shared" si="132"/>
        <v>0</v>
      </c>
      <c r="W1197" s="264">
        <f t="shared" si="133"/>
        <v>0</v>
      </c>
      <c r="X1197" s="264">
        <f t="shared" si="134"/>
        <v>0</v>
      </c>
    </row>
    <row r="1198" spans="1:24" ht="12.75" customHeight="1" x14ac:dyDescent="0.25">
      <c r="A1198" s="2" t="s">
        <v>137</v>
      </c>
      <c r="B1198" s="227" t="s">
        <v>611</v>
      </c>
      <c r="C1198" s="3" t="s">
        <v>148</v>
      </c>
      <c r="D1198" s="1">
        <v>42</v>
      </c>
      <c r="E1198" s="143">
        <f>H1198</f>
        <v>390</v>
      </c>
      <c r="F1198" s="144">
        <f>E1198*D1198</f>
        <v>16380</v>
      </c>
      <c r="H1198" s="146">
        <v>390</v>
      </c>
      <c r="J1198" s="264">
        <v>51.851434287928306</v>
      </c>
      <c r="K1198" s="264">
        <v>18.148002000774902</v>
      </c>
      <c r="L1198" s="264">
        <v>239.81204744802579</v>
      </c>
      <c r="M1198" s="264">
        <v>4.7046452955290778</v>
      </c>
      <c r="N1198" s="264">
        <v>75.483870967741936</v>
      </c>
      <c r="O1198" s="264">
        <f t="shared" si="128"/>
        <v>390</v>
      </c>
      <c r="P1198" s="264">
        <f t="shared" si="136"/>
        <v>16380</v>
      </c>
      <c r="Q1198" s="266">
        <f t="shared" si="135"/>
        <v>0</v>
      </c>
      <c r="T1198" s="264">
        <f t="shared" si="130"/>
        <v>2177.7602400929891</v>
      </c>
      <c r="U1198" s="264">
        <f t="shared" si="131"/>
        <v>762.21608403254584</v>
      </c>
      <c r="V1198" s="264">
        <f t="shared" si="132"/>
        <v>10072.105992817083</v>
      </c>
      <c r="W1198" s="264">
        <f t="shared" si="133"/>
        <v>197.59510241222128</v>
      </c>
      <c r="X1198" s="264">
        <f t="shared" si="134"/>
        <v>3170.3225806451615</v>
      </c>
    </row>
    <row r="1199" spans="1:24" ht="12.75" customHeight="1" x14ac:dyDescent="0.25">
      <c r="B1199" s="227"/>
      <c r="O1199" s="264">
        <f t="shared" si="128"/>
        <v>0</v>
      </c>
      <c r="P1199" s="264">
        <f t="shared" si="136"/>
        <v>0</v>
      </c>
      <c r="Q1199" s="266">
        <f t="shared" si="135"/>
        <v>0</v>
      </c>
      <c r="T1199" s="264">
        <f t="shared" si="130"/>
        <v>0</v>
      </c>
      <c r="U1199" s="264">
        <f t="shared" si="131"/>
        <v>0</v>
      </c>
      <c r="V1199" s="264">
        <f t="shared" si="132"/>
        <v>0</v>
      </c>
      <c r="W1199" s="264">
        <f t="shared" si="133"/>
        <v>0</v>
      </c>
      <c r="X1199" s="264">
        <f t="shared" si="134"/>
        <v>0</v>
      </c>
    </row>
    <row r="1200" spans="1:24" ht="12.75" customHeight="1" x14ac:dyDescent="0.25">
      <c r="A1200" s="2" t="s">
        <v>214</v>
      </c>
      <c r="B1200" s="227" t="s">
        <v>612</v>
      </c>
      <c r="C1200" s="3" t="s">
        <v>148</v>
      </c>
      <c r="D1200" s="1">
        <v>16</v>
      </c>
      <c r="E1200" s="143">
        <f>H1200</f>
        <v>390</v>
      </c>
      <c r="F1200" s="144">
        <f>E1200*D1200</f>
        <v>6240</v>
      </c>
      <c r="H1200" s="146">
        <v>390</v>
      </c>
      <c r="J1200" s="264">
        <v>51.851434287928306</v>
      </c>
      <c r="K1200" s="264">
        <v>18.148002000774902</v>
      </c>
      <c r="L1200" s="264">
        <v>239.81204744802579</v>
      </c>
      <c r="M1200" s="264">
        <v>4.7046452955290778</v>
      </c>
      <c r="N1200" s="264">
        <v>75.483870967741936</v>
      </c>
      <c r="O1200" s="264">
        <f t="shared" si="128"/>
        <v>390</v>
      </c>
      <c r="P1200" s="264">
        <f t="shared" si="136"/>
        <v>6240</v>
      </c>
      <c r="Q1200" s="266">
        <f t="shared" si="135"/>
        <v>0</v>
      </c>
      <c r="T1200" s="264">
        <f t="shared" si="130"/>
        <v>829.6229486068529</v>
      </c>
      <c r="U1200" s="264">
        <f t="shared" si="131"/>
        <v>290.36803201239843</v>
      </c>
      <c r="V1200" s="264">
        <f t="shared" si="132"/>
        <v>3836.9927591684127</v>
      </c>
      <c r="W1200" s="264">
        <f t="shared" si="133"/>
        <v>75.274324728465245</v>
      </c>
      <c r="X1200" s="264">
        <f t="shared" si="134"/>
        <v>1207.741935483871</v>
      </c>
    </row>
    <row r="1201" spans="1:24" ht="12.75" customHeight="1" x14ac:dyDescent="0.25">
      <c r="B1201" s="227"/>
      <c r="O1201" s="264">
        <f t="shared" si="128"/>
        <v>0</v>
      </c>
      <c r="P1201" s="264">
        <f t="shared" si="136"/>
        <v>0</v>
      </c>
      <c r="Q1201" s="266">
        <f t="shared" si="135"/>
        <v>0</v>
      </c>
      <c r="T1201" s="264">
        <f t="shared" si="130"/>
        <v>0</v>
      </c>
      <c r="U1201" s="264">
        <f t="shared" si="131"/>
        <v>0</v>
      </c>
      <c r="V1201" s="264">
        <f t="shared" si="132"/>
        <v>0</v>
      </c>
      <c r="W1201" s="264">
        <f t="shared" si="133"/>
        <v>0</v>
      </c>
      <c r="X1201" s="264">
        <f t="shared" si="134"/>
        <v>0</v>
      </c>
    </row>
    <row r="1202" spans="1:24" ht="12.75" customHeight="1" x14ac:dyDescent="0.25">
      <c r="A1202" s="2" t="s">
        <v>7</v>
      </c>
      <c r="B1202" s="227" t="s">
        <v>613</v>
      </c>
      <c r="C1202" s="3" t="s">
        <v>148</v>
      </c>
      <c r="D1202" s="1">
        <v>21</v>
      </c>
      <c r="E1202" s="143">
        <f>H1202</f>
        <v>390</v>
      </c>
      <c r="F1202" s="144">
        <f>E1202*D1202</f>
        <v>8190</v>
      </c>
      <c r="H1202" s="146">
        <v>390</v>
      </c>
      <c r="J1202" s="264">
        <v>51.851434287928306</v>
      </c>
      <c r="K1202" s="264">
        <v>18.148002000774902</v>
      </c>
      <c r="L1202" s="264">
        <v>239.81204744802579</v>
      </c>
      <c r="M1202" s="264">
        <v>4.7046452955290778</v>
      </c>
      <c r="N1202" s="264">
        <v>75.483870967741936</v>
      </c>
      <c r="O1202" s="264">
        <f t="shared" si="128"/>
        <v>390</v>
      </c>
      <c r="P1202" s="264">
        <f t="shared" si="136"/>
        <v>8190</v>
      </c>
      <c r="Q1202" s="266">
        <f t="shared" si="135"/>
        <v>0</v>
      </c>
      <c r="T1202" s="264">
        <f t="shared" si="130"/>
        <v>1088.8801200464945</v>
      </c>
      <c r="U1202" s="264">
        <f t="shared" si="131"/>
        <v>381.10804201627292</v>
      </c>
      <c r="V1202" s="264">
        <f t="shared" si="132"/>
        <v>5036.0529964085417</v>
      </c>
      <c r="W1202" s="264">
        <f t="shared" si="133"/>
        <v>98.79755120611064</v>
      </c>
      <c r="X1202" s="264">
        <f t="shared" si="134"/>
        <v>1585.1612903225807</v>
      </c>
    </row>
    <row r="1203" spans="1:24" ht="12.75" customHeight="1" x14ac:dyDescent="0.25">
      <c r="B1203" s="227"/>
      <c r="O1203" s="264">
        <f t="shared" si="128"/>
        <v>0</v>
      </c>
      <c r="P1203" s="264">
        <f t="shared" si="136"/>
        <v>0</v>
      </c>
      <c r="Q1203" s="266">
        <f t="shared" si="135"/>
        <v>0</v>
      </c>
      <c r="T1203" s="264">
        <f t="shared" si="130"/>
        <v>0</v>
      </c>
      <c r="U1203" s="264">
        <f t="shared" si="131"/>
        <v>0</v>
      </c>
      <c r="V1203" s="264">
        <f t="shared" si="132"/>
        <v>0</v>
      </c>
      <c r="W1203" s="264">
        <f t="shared" si="133"/>
        <v>0</v>
      </c>
      <c r="X1203" s="264">
        <f t="shared" si="134"/>
        <v>0</v>
      </c>
    </row>
    <row r="1204" spans="1:24" ht="12.75" customHeight="1" x14ac:dyDescent="0.25">
      <c r="A1204" s="2" t="s">
        <v>69</v>
      </c>
      <c r="B1204" s="227" t="s">
        <v>614</v>
      </c>
      <c r="C1204" s="3" t="s">
        <v>221</v>
      </c>
      <c r="D1204" s="1">
        <v>100</v>
      </c>
      <c r="E1204" s="143">
        <f>H1204</f>
        <v>100</v>
      </c>
      <c r="F1204" s="144">
        <f>E1204*D1204</f>
        <v>10000</v>
      </c>
      <c r="H1204" s="146">
        <v>100</v>
      </c>
      <c r="J1204" s="264">
        <v>13.295239561007257</v>
      </c>
      <c r="K1204" s="264">
        <v>4.6533338463525391</v>
      </c>
      <c r="L1204" s="264">
        <v>61.490268576416874</v>
      </c>
      <c r="M1204" s="264">
        <v>1.2063193065459175</v>
      </c>
      <c r="N1204" s="264">
        <v>19.35483870967742</v>
      </c>
      <c r="O1204" s="264">
        <f t="shared" si="128"/>
        <v>100</v>
      </c>
      <c r="P1204" s="264">
        <f t="shared" si="136"/>
        <v>10000</v>
      </c>
      <c r="Q1204" s="266">
        <f t="shared" si="135"/>
        <v>0</v>
      </c>
      <c r="T1204" s="264">
        <f t="shared" si="130"/>
        <v>1329.5239561007256</v>
      </c>
      <c r="U1204" s="264">
        <f t="shared" si="131"/>
        <v>465.33338463525394</v>
      </c>
      <c r="V1204" s="264">
        <f t="shared" si="132"/>
        <v>6149.0268576416875</v>
      </c>
      <c r="W1204" s="264">
        <f t="shared" si="133"/>
        <v>120.63193065459174</v>
      </c>
      <c r="X1204" s="264">
        <f t="shared" si="134"/>
        <v>1935.483870967742</v>
      </c>
    </row>
    <row r="1205" spans="1:24" ht="12.75" customHeight="1" thickBot="1" x14ac:dyDescent="0.3">
      <c r="B1205" s="227"/>
      <c r="O1205" s="264">
        <f t="shared" si="128"/>
        <v>0</v>
      </c>
      <c r="P1205" s="264">
        <f t="shared" si="136"/>
        <v>0</v>
      </c>
      <c r="Q1205" s="266">
        <f t="shared" si="135"/>
        <v>0</v>
      </c>
      <c r="T1205" s="264">
        <f t="shared" si="130"/>
        <v>0</v>
      </c>
      <c r="U1205" s="264">
        <f t="shared" si="131"/>
        <v>0</v>
      </c>
      <c r="V1205" s="264">
        <f t="shared" si="132"/>
        <v>0</v>
      </c>
      <c r="W1205" s="264">
        <f t="shared" si="133"/>
        <v>0</v>
      </c>
      <c r="X1205" s="264">
        <f t="shared" si="134"/>
        <v>0</v>
      </c>
    </row>
    <row r="1206" spans="1:24" ht="13.5" thickBot="1" x14ac:dyDescent="0.3">
      <c r="A1206" s="82" t="s">
        <v>102</v>
      </c>
      <c r="B1206" s="11" t="s">
        <v>615</v>
      </c>
      <c r="C1206" s="12"/>
      <c r="D1206" s="13"/>
      <c r="E1206" s="172"/>
      <c r="F1206" s="168">
        <f>F1204+F1202+F1200+F1198+F1194+F1190+F1186</f>
        <v>144550</v>
      </c>
      <c r="O1206" s="264">
        <f t="shared" si="128"/>
        <v>0</v>
      </c>
      <c r="P1206" s="264">
        <f t="shared" si="136"/>
        <v>0</v>
      </c>
      <c r="T1206" s="264">
        <f t="shared" si="130"/>
        <v>0</v>
      </c>
      <c r="U1206" s="264">
        <f t="shared" si="131"/>
        <v>0</v>
      </c>
      <c r="V1206" s="264">
        <f t="shared" si="132"/>
        <v>0</v>
      </c>
      <c r="W1206" s="264">
        <f t="shared" si="133"/>
        <v>0</v>
      </c>
      <c r="X1206" s="264">
        <f t="shared" si="134"/>
        <v>0</v>
      </c>
    </row>
    <row r="1207" spans="1:24" ht="13.5" thickBot="1" x14ac:dyDescent="0.3">
      <c r="A1207" s="27"/>
      <c r="B1207" s="28"/>
      <c r="C1207" s="29"/>
      <c r="D1207" s="30"/>
      <c r="E1207" s="153"/>
      <c r="F1207" s="154"/>
      <c r="O1207" s="264">
        <f t="shared" si="128"/>
        <v>0</v>
      </c>
      <c r="P1207" s="264">
        <f t="shared" si="136"/>
        <v>0</v>
      </c>
      <c r="T1207" s="264">
        <f t="shared" si="130"/>
        <v>0</v>
      </c>
      <c r="U1207" s="264">
        <f t="shared" si="131"/>
        <v>0</v>
      </c>
      <c r="V1207" s="264">
        <f t="shared" si="132"/>
        <v>0</v>
      </c>
      <c r="W1207" s="264">
        <f t="shared" si="133"/>
        <v>0</v>
      </c>
      <c r="X1207" s="264">
        <f t="shared" si="134"/>
        <v>0</v>
      </c>
    </row>
    <row r="1208" spans="1:24" ht="16" thickBot="1" x14ac:dyDescent="0.3">
      <c r="A1208" s="67" t="s">
        <v>244</v>
      </c>
      <c r="B1208" s="68" t="s">
        <v>616</v>
      </c>
      <c r="C1208" s="69"/>
      <c r="D1208" s="70"/>
      <c r="E1208" s="69"/>
      <c r="F1208" s="179">
        <f>F1206+F1182+F1161+F1147+F1130+F1113+F1096+F1079+F1062+F1045+F1028+F1011+F1001+F991</f>
        <v>1196048</v>
      </c>
      <c r="O1208" s="264">
        <f t="shared" si="128"/>
        <v>0</v>
      </c>
      <c r="P1208" s="264">
        <f t="shared" si="136"/>
        <v>0</v>
      </c>
      <c r="R1208" s="266">
        <f>SUM(P967:P1206)</f>
        <v>1273942.6379676333</v>
      </c>
      <c r="T1208" s="264">
        <f t="shared" si="130"/>
        <v>0</v>
      </c>
      <c r="U1208" s="264">
        <f t="shared" si="131"/>
        <v>0</v>
      </c>
      <c r="V1208" s="264">
        <f t="shared" si="132"/>
        <v>0</v>
      </c>
      <c r="W1208" s="264">
        <f t="shared" si="133"/>
        <v>0</v>
      </c>
      <c r="X1208" s="264">
        <f t="shared" si="134"/>
        <v>0</v>
      </c>
    </row>
    <row r="1209" spans="1:24" ht="12.75" customHeight="1" thickBot="1" x14ac:dyDescent="0.3">
      <c r="A1209" s="71"/>
      <c r="B1209" s="72"/>
      <c r="C1209" s="73"/>
      <c r="D1209" s="74"/>
      <c r="E1209" s="177"/>
      <c r="F1209" s="177"/>
      <c r="O1209" s="264">
        <f t="shared" si="128"/>
        <v>0</v>
      </c>
      <c r="P1209" s="264">
        <f t="shared" si="136"/>
        <v>0</v>
      </c>
      <c r="Q1209" s="266">
        <f t="shared" si="135"/>
        <v>0</v>
      </c>
      <c r="T1209" s="264">
        <f t="shared" si="130"/>
        <v>0</v>
      </c>
      <c r="U1209" s="264">
        <f t="shared" si="131"/>
        <v>0</v>
      </c>
      <c r="V1209" s="264">
        <f t="shared" si="132"/>
        <v>0</v>
      </c>
      <c r="W1209" s="264">
        <f t="shared" si="133"/>
        <v>0</v>
      </c>
      <c r="X1209" s="264">
        <f t="shared" si="134"/>
        <v>0</v>
      </c>
    </row>
    <row r="1210" spans="1:24" ht="14.5" thickBot="1" x14ac:dyDescent="0.3">
      <c r="A1210" s="210" t="s">
        <v>318</v>
      </c>
      <c r="B1210" s="211"/>
      <c r="C1210" s="211"/>
      <c r="D1210" s="211"/>
      <c r="E1210" s="211"/>
      <c r="F1210" s="212"/>
      <c r="O1210" s="264">
        <f t="shared" si="128"/>
        <v>0</v>
      </c>
      <c r="P1210" s="264">
        <f t="shared" si="136"/>
        <v>0</v>
      </c>
      <c r="Q1210" s="266">
        <f t="shared" si="135"/>
        <v>0</v>
      </c>
      <c r="T1210" s="264">
        <f t="shared" si="130"/>
        <v>0</v>
      </c>
      <c r="U1210" s="264">
        <f t="shared" si="131"/>
        <v>0</v>
      </c>
      <c r="V1210" s="264">
        <f t="shared" si="132"/>
        <v>0</v>
      </c>
      <c r="W1210" s="264">
        <f t="shared" si="133"/>
        <v>0</v>
      </c>
      <c r="X1210" s="264">
        <f t="shared" si="134"/>
        <v>0</v>
      </c>
    </row>
    <row r="1211" spans="1:24" ht="12.75" customHeight="1" x14ac:dyDescent="0.25">
      <c r="A1211" s="5"/>
      <c r="B1211" s="4"/>
      <c r="C1211" s="6"/>
      <c r="D1211" s="7"/>
      <c r="O1211" s="264">
        <f t="shared" si="128"/>
        <v>0</v>
      </c>
      <c r="P1211" s="264">
        <f t="shared" si="136"/>
        <v>0</v>
      </c>
      <c r="Q1211" s="266">
        <f t="shared" si="135"/>
        <v>0</v>
      </c>
      <c r="T1211" s="264">
        <f t="shared" si="130"/>
        <v>0</v>
      </c>
      <c r="U1211" s="264">
        <f t="shared" si="131"/>
        <v>0</v>
      </c>
      <c r="V1211" s="264">
        <f t="shared" si="132"/>
        <v>0</v>
      </c>
      <c r="W1211" s="264">
        <f t="shared" si="133"/>
        <v>0</v>
      </c>
      <c r="X1211" s="264">
        <f t="shared" si="134"/>
        <v>0</v>
      </c>
    </row>
    <row r="1212" spans="1:24" ht="12.75" customHeight="1" x14ac:dyDescent="0.25">
      <c r="A1212" s="2" t="s">
        <v>103</v>
      </c>
      <c r="B1212" s="227" t="s">
        <v>617</v>
      </c>
      <c r="C1212" s="3" t="s">
        <v>258</v>
      </c>
      <c r="D1212" s="1">
        <v>13</v>
      </c>
      <c r="E1212" s="143">
        <v>1500</v>
      </c>
      <c r="F1212" s="144">
        <f>E1212*D1212</f>
        <v>19500</v>
      </c>
      <c r="H1212" s="146">
        <v>1500</v>
      </c>
      <c r="J1212" s="264">
        <v>199.42859341510888</v>
      </c>
      <c r="K1212" s="264">
        <v>69.800007695288087</v>
      </c>
      <c r="L1212" s="264">
        <v>922.35402864625314</v>
      </c>
      <c r="M1212" s="264">
        <v>18.094789598188761</v>
      </c>
      <c r="N1212" s="264">
        <v>290.32258064516128</v>
      </c>
      <c r="O1212" s="264">
        <f t="shared" si="128"/>
        <v>1500</v>
      </c>
      <c r="P1212" s="264">
        <f t="shared" si="136"/>
        <v>19500</v>
      </c>
      <c r="Q1212" s="266">
        <f t="shared" si="135"/>
        <v>0</v>
      </c>
      <c r="T1212" s="264">
        <f t="shared" si="130"/>
        <v>2592.5717143964152</v>
      </c>
      <c r="U1212" s="264">
        <f t="shared" si="131"/>
        <v>907.40010003874511</v>
      </c>
      <c r="V1212" s="264">
        <f t="shared" si="132"/>
        <v>11990.60237240129</v>
      </c>
      <c r="W1212" s="264">
        <f t="shared" si="133"/>
        <v>235.23226477645389</v>
      </c>
      <c r="X1212" s="264">
        <f t="shared" si="134"/>
        <v>3774.1935483870966</v>
      </c>
    </row>
    <row r="1213" spans="1:24" ht="12.75" customHeight="1" x14ac:dyDescent="0.25">
      <c r="B1213" s="227"/>
      <c r="O1213" s="264">
        <f t="shared" si="128"/>
        <v>0</v>
      </c>
      <c r="P1213" s="264">
        <f t="shared" si="136"/>
        <v>0</v>
      </c>
      <c r="Q1213" s="266">
        <f t="shared" si="135"/>
        <v>0</v>
      </c>
      <c r="T1213" s="264">
        <f t="shared" si="130"/>
        <v>0</v>
      </c>
      <c r="U1213" s="264">
        <f t="shared" si="131"/>
        <v>0</v>
      </c>
      <c r="V1213" s="264">
        <f t="shared" si="132"/>
        <v>0</v>
      </c>
      <c r="W1213" s="264">
        <f t="shared" si="133"/>
        <v>0</v>
      </c>
      <c r="X1213" s="264">
        <f t="shared" si="134"/>
        <v>0</v>
      </c>
    </row>
    <row r="1214" spans="1:24" ht="12.75" customHeight="1" x14ac:dyDescent="0.25">
      <c r="B1214" s="227"/>
      <c r="O1214" s="264">
        <f t="shared" si="128"/>
        <v>0</v>
      </c>
      <c r="P1214" s="264">
        <f t="shared" si="136"/>
        <v>0</v>
      </c>
      <c r="Q1214" s="266">
        <f t="shared" si="135"/>
        <v>0</v>
      </c>
      <c r="T1214" s="264">
        <f t="shared" si="130"/>
        <v>0</v>
      </c>
      <c r="U1214" s="264">
        <f t="shared" si="131"/>
        <v>0</v>
      </c>
      <c r="V1214" s="264">
        <f t="shared" si="132"/>
        <v>0</v>
      </c>
      <c r="W1214" s="264">
        <f t="shared" si="133"/>
        <v>0</v>
      </c>
      <c r="X1214" s="264">
        <f t="shared" si="134"/>
        <v>0</v>
      </c>
    </row>
    <row r="1215" spans="1:24" ht="12.75" customHeight="1" x14ac:dyDescent="0.25">
      <c r="B1215" s="227"/>
      <c r="O1215" s="264">
        <f t="shared" si="128"/>
        <v>0</v>
      </c>
      <c r="P1215" s="264">
        <f t="shared" si="136"/>
        <v>0</v>
      </c>
      <c r="Q1215" s="266">
        <f t="shared" si="135"/>
        <v>0</v>
      </c>
      <c r="T1215" s="264">
        <f t="shared" si="130"/>
        <v>0</v>
      </c>
      <c r="U1215" s="264">
        <f t="shared" si="131"/>
        <v>0</v>
      </c>
      <c r="V1215" s="264">
        <f t="shared" si="132"/>
        <v>0</v>
      </c>
      <c r="W1215" s="264">
        <f t="shared" si="133"/>
        <v>0</v>
      </c>
      <c r="X1215" s="264">
        <f t="shared" si="134"/>
        <v>0</v>
      </c>
    </row>
    <row r="1216" spans="1:24" ht="12.75" customHeight="1" x14ac:dyDescent="0.25">
      <c r="B1216" s="227"/>
      <c r="O1216" s="264">
        <f t="shared" ref="O1216:O1279" si="137">E1216</f>
        <v>0</v>
      </c>
      <c r="P1216" s="264">
        <f t="shared" si="136"/>
        <v>0</v>
      </c>
      <c r="Q1216" s="266">
        <f t="shared" si="135"/>
        <v>0</v>
      </c>
      <c r="T1216" s="264">
        <f t="shared" si="130"/>
        <v>0</v>
      </c>
      <c r="U1216" s="264">
        <f t="shared" si="131"/>
        <v>0</v>
      </c>
      <c r="V1216" s="264">
        <f t="shared" si="132"/>
        <v>0</v>
      </c>
      <c r="W1216" s="264">
        <f t="shared" si="133"/>
        <v>0</v>
      </c>
      <c r="X1216" s="264">
        <f t="shared" si="134"/>
        <v>0</v>
      </c>
    </row>
    <row r="1217" spans="1:24" ht="12.75" customHeight="1" x14ac:dyDescent="0.25">
      <c r="B1217" s="227"/>
      <c r="O1217" s="264">
        <f t="shared" si="137"/>
        <v>0</v>
      </c>
      <c r="P1217" s="264">
        <f t="shared" si="136"/>
        <v>0</v>
      </c>
      <c r="Q1217" s="266">
        <f t="shared" si="135"/>
        <v>0</v>
      </c>
      <c r="T1217" s="264">
        <f t="shared" si="130"/>
        <v>0</v>
      </c>
      <c r="U1217" s="264">
        <f t="shared" si="131"/>
        <v>0</v>
      </c>
      <c r="V1217" s="264">
        <f t="shared" si="132"/>
        <v>0</v>
      </c>
      <c r="W1217" s="264">
        <f t="shared" si="133"/>
        <v>0</v>
      </c>
      <c r="X1217" s="264">
        <f t="shared" si="134"/>
        <v>0</v>
      </c>
    </row>
    <row r="1218" spans="1:24" ht="12.75" customHeight="1" x14ac:dyDescent="0.25">
      <c r="A1218" s="2" t="s">
        <v>194</v>
      </c>
      <c r="B1218" s="227" t="s">
        <v>618</v>
      </c>
      <c r="C1218" s="3" t="s">
        <v>258</v>
      </c>
      <c r="D1218" s="1">
        <v>20</v>
      </c>
      <c r="E1218" s="143">
        <f>H1218</f>
        <v>400</v>
      </c>
      <c r="F1218" s="144">
        <f>E1218*D1218</f>
        <v>8000</v>
      </c>
      <c r="H1218" s="146">
        <v>400</v>
      </c>
      <c r="J1218" s="264">
        <v>53.180958244029028</v>
      </c>
      <c r="K1218" s="264">
        <v>18.613335385410156</v>
      </c>
      <c r="L1218" s="264">
        <v>245.96107430566749</v>
      </c>
      <c r="M1218" s="264">
        <v>4.8252772261836698</v>
      </c>
      <c r="N1218" s="264">
        <v>77.41935483870968</v>
      </c>
      <c r="O1218" s="264">
        <f t="shared" si="137"/>
        <v>400</v>
      </c>
      <c r="P1218" s="264">
        <f t="shared" si="136"/>
        <v>8000</v>
      </c>
      <c r="Q1218" s="266">
        <f t="shared" si="135"/>
        <v>0</v>
      </c>
      <c r="T1218" s="264">
        <f t="shared" si="130"/>
        <v>1063.6191648805807</v>
      </c>
      <c r="U1218" s="264">
        <f t="shared" si="131"/>
        <v>372.26670770820311</v>
      </c>
      <c r="V1218" s="264">
        <f t="shared" si="132"/>
        <v>4919.2214861133498</v>
      </c>
      <c r="W1218" s="264">
        <f t="shared" si="133"/>
        <v>96.505544523673393</v>
      </c>
      <c r="X1218" s="264">
        <f t="shared" si="134"/>
        <v>1548.3870967741937</v>
      </c>
    </row>
    <row r="1219" spans="1:24" ht="12.75" customHeight="1" x14ac:dyDescent="0.25">
      <c r="B1219" s="227"/>
      <c r="O1219" s="264">
        <f t="shared" si="137"/>
        <v>0</v>
      </c>
      <c r="P1219" s="264">
        <f t="shared" si="136"/>
        <v>0</v>
      </c>
      <c r="Q1219" s="266">
        <f t="shared" si="135"/>
        <v>0</v>
      </c>
      <c r="T1219" s="264">
        <f t="shared" si="130"/>
        <v>0</v>
      </c>
      <c r="U1219" s="264">
        <f t="shared" si="131"/>
        <v>0</v>
      </c>
      <c r="V1219" s="264">
        <f t="shared" si="132"/>
        <v>0</v>
      </c>
      <c r="W1219" s="264">
        <f t="shared" si="133"/>
        <v>0</v>
      </c>
      <c r="X1219" s="264">
        <f t="shared" si="134"/>
        <v>0</v>
      </c>
    </row>
    <row r="1220" spans="1:24" ht="12.75" customHeight="1" x14ac:dyDescent="0.25">
      <c r="B1220" s="227"/>
      <c r="O1220" s="264">
        <f t="shared" si="137"/>
        <v>0</v>
      </c>
      <c r="P1220" s="264">
        <f t="shared" si="136"/>
        <v>0</v>
      </c>
      <c r="Q1220" s="266">
        <f t="shared" si="135"/>
        <v>0</v>
      </c>
      <c r="T1220" s="264">
        <f t="shared" si="130"/>
        <v>0</v>
      </c>
      <c r="U1220" s="264">
        <f t="shared" si="131"/>
        <v>0</v>
      </c>
      <c r="V1220" s="264">
        <f t="shared" si="132"/>
        <v>0</v>
      </c>
      <c r="W1220" s="264">
        <f t="shared" si="133"/>
        <v>0</v>
      </c>
      <c r="X1220" s="264">
        <f t="shared" si="134"/>
        <v>0</v>
      </c>
    </row>
    <row r="1221" spans="1:24" ht="12.75" customHeight="1" x14ac:dyDescent="0.25">
      <c r="B1221" s="227"/>
      <c r="O1221" s="264">
        <f t="shared" si="137"/>
        <v>0</v>
      </c>
      <c r="P1221" s="264">
        <f t="shared" si="136"/>
        <v>0</v>
      </c>
      <c r="Q1221" s="266">
        <f t="shared" si="135"/>
        <v>0</v>
      </c>
      <c r="T1221" s="264">
        <f t="shared" si="130"/>
        <v>0</v>
      </c>
      <c r="U1221" s="264">
        <f t="shared" si="131"/>
        <v>0</v>
      </c>
      <c r="V1221" s="264">
        <f t="shared" si="132"/>
        <v>0</v>
      </c>
      <c r="W1221" s="264">
        <f t="shared" si="133"/>
        <v>0</v>
      </c>
      <c r="X1221" s="264">
        <f t="shared" si="134"/>
        <v>0</v>
      </c>
    </row>
    <row r="1222" spans="1:24" ht="12.75" customHeight="1" x14ac:dyDescent="0.25">
      <c r="B1222" s="227"/>
      <c r="O1222" s="264">
        <f t="shared" si="137"/>
        <v>0</v>
      </c>
      <c r="P1222" s="264">
        <f t="shared" si="136"/>
        <v>0</v>
      </c>
      <c r="Q1222" s="266">
        <f t="shared" si="135"/>
        <v>0</v>
      </c>
      <c r="T1222" s="264">
        <f t="shared" si="130"/>
        <v>0</v>
      </c>
      <c r="U1222" s="264">
        <f t="shared" si="131"/>
        <v>0</v>
      </c>
      <c r="V1222" s="264">
        <f t="shared" si="132"/>
        <v>0</v>
      </c>
      <c r="W1222" s="264">
        <f t="shared" si="133"/>
        <v>0</v>
      </c>
      <c r="X1222" s="264">
        <f t="shared" si="134"/>
        <v>0</v>
      </c>
    </row>
    <row r="1223" spans="1:24" ht="12.75" customHeight="1" x14ac:dyDescent="0.25">
      <c r="B1223" s="227"/>
      <c r="O1223" s="264">
        <f t="shared" si="137"/>
        <v>0</v>
      </c>
      <c r="P1223" s="264">
        <f t="shared" si="136"/>
        <v>0</v>
      </c>
      <c r="Q1223" s="266">
        <f t="shared" si="135"/>
        <v>0</v>
      </c>
      <c r="T1223" s="264">
        <f t="shared" si="130"/>
        <v>0</v>
      </c>
      <c r="U1223" s="264">
        <f t="shared" si="131"/>
        <v>0</v>
      </c>
      <c r="V1223" s="264">
        <f t="shared" si="132"/>
        <v>0</v>
      </c>
      <c r="W1223" s="264">
        <f t="shared" si="133"/>
        <v>0</v>
      </c>
      <c r="X1223" s="264">
        <f t="shared" si="134"/>
        <v>0</v>
      </c>
    </row>
    <row r="1224" spans="1:24" ht="12.75" customHeight="1" x14ac:dyDescent="0.25">
      <c r="A1224" s="2" t="s">
        <v>138</v>
      </c>
      <c r="B1224" s="227" t="s">
        <v>619</v>
      </c>
      <c r="C1224" s="3" t="s">
        <v>258</v>
      </c>
      <c r="D1224" s="1">
        <v>20</v>
      </c>
      <c r="E1224" s="143">
        <f>H1224</f>
        <v>400</v>
      </c>
      <c r="F1224" s="144">
        <f>E1224*D1224</f>
        <v>8000</v>
      </c>
      <c r="H1224" s="146">
        <v>400</v>
      </c>
      <c r="J1224" s="264">
        <v>53.180958244029028</v>
      </c>
      <c r="K1224" s="264">
        <v>18.613335385410156</v>
      </c>
      <c r="L1224" s="264">
        <v>245.96107430566749</v>
      </c>
      <c r="M1224" s="264">
        <v>4.8252772261836698</v>
      </c>
      <c r="N1224" s="264">
        <v>77.41935483870968</v>
      </c>
      <c r="O1224" s="264">
        <f t="shared" si="137"/>
        <v>400</v>
      </c>
      <c r="P1224" s="264">
        <f t="shared" si="136"/>
        <v>8000</v>
      </c>
      <c r="Q1224" s="266">
        <f t="shared" si="135"/>
        <v>0</v>
      </c>
      <c r="T1224" s="264">
        <f t="shared" ref="T1224:T1287" si="138">J1224*$D1224</f>
        <v>1063.6191648805807</v>
      </c>
      <c r="U1224" s="264">
        <f t="shared" ref="U1224:U1287" si="139">K1224*$D1224</f>
        <v>372.26670770820311</v>
      </c>
      <c r="V1224" s="264">
        <f t="shared" ref="V1224:V1287" si="140">L1224*$D1224</f>
        <v>4919.2214861133498</v>
      </c>
      <c r="W1224" s="264">
        <f t="shared" ref="W1224:W1287" si="141">M1224*$D1224</f>
        <v>96.505544523673393</v>
      </c>
      <c r="X1224" s="264">
        <f t="shared" ref="X1224:X1287" si="142">N1224*$D1224</f>
        <v>1548.3870967741937</v>
      </c>
    </row>
    <row r="1225" spans="1:24" ht="12.75" customHeight="1" x14ac:dyDescent="0.25">
      <c r="B1225" s="227"/>
      <c r="O1225" s="264">
        <f t="shared" si="137"/>
        <v>0</v>
      </c>
      <c r="P1225" s="264">
        <f t="shared" si="136"/>
        <v>0</v>
      </c>
      <c r="Q1225" s="266">
        <f t="shared" si="135"/>
        <v>0</v>
      </c>
      <c r="T1225" s="264">
        <f t="shared" si="138"/>
        <v>0</v>
      </c>
      <c r="U1225" s="264">
        <f t="shared" si="139"/>
        <v>0</v>
      </c>
      <c r="V1225" s="264">
        <f t="shared" si="140"/>
        <v>0</v>
      </c>
      <c r="W1225" s="264">
        <f t="shared" si="141"/>
        <v>0</v>
      </c>
      <c r="X1225" s="264">
        <f t="shared" si="142"/>
        <v>0</v>
      </c>
    </row>
    <row r="1226" spans="1:24" ht="12.75" customHeight="1" x14ac:dyDescent="0.25">
      <c r="B1226" s="227"/>
      <c r="O1226" s="264">
        <f t="shared" si="137"/>
        <v>0</v>
      </c>
      <c r="P1226" s="264">
        <f t="shared" si="136"/>
        <v>0</v>
      </c>
      <c r="Q1226" s="266">
        <f t="shared" si="135"/>
        <v>0</v>
      </c>
      <c r="T1226" s="264">
        <f t="shared" si="138"/>
        <v>0</v>
      </c>
      <c r="U1226" s="264">
        <f t="shared" si="139"/>
        <v>0</v>
      </c>
      <c r="V1226" s="264">
        <f t="shared" si="140"/>
        <v>0</v>
      </c>
      <c r="W1226" s="264">
        <f t="shared" si="141"/>
        <v>0</v>
      </c>
      <c r="X1226" s="264">
        <f t="shared" si="142"/>
        <v>0</v>
      </c>
    </row>
    <row r="1227" spans="1:24" ht="12.75" customHeight="1" x14ac:dyDescent="0.25">
      <c r="B1227" s="227"/>
      <c r="O1227" s="264">
        <f t="shared" si="137"/>
        <v>0</v>
      </c>
      <c r="P1227" s="264">
        <f t="shared" si="136"/>
        <v>0</v>
      </c>
      <c r="Q1227" s="266">
        <f t="shared" ref="Q1227:Q1290" si="143">F1227-P1227</f>
        <v>0</v>
      </c>
      <c r="T1227" s="264">
        <f t="shared" si="138"/>
        <v>0</v>
      </c>
      <c r="U1227" s="264">
        <f t="shared" si="139"/>
        <v>0</v>
      </c>
      <c r="V1227" s="264">
        <f t="shared" si="140"/>
        <v>0</v>
      </c>
      <c r="W1227" s="264">
        <f t="shared" si="141"/>
        <v>0</v>
      </c>
      <c r="X1227" s="264">
        <f t="shared" si="142"/>
        <v>0</v>
      </c>
    </row>
    <row r="1228" spans="1:24" ht="12.75" customHeight="1" x14ac:dyDescent="0.25">
      <c r="A1228" s="2" t="s">
        <v>215</v>
      </c>
      <c r="B1228" s="227" t="s">
        <v>620</v>
      </c>
      <c r="C1228" s="3" t="s">
        <v>258</v>
      </c>
      <c r="D1228" s="1">
        <v>13</v>
      </c>
      <c r="E1228" s="143">
        <f>H1228</f>
        <v>400</v>
      </c>
      <c r="F1228" s="144">
        <f>E1228*D1228</f>
        <v>5200</v>
      </c>
      <c r="H1228" s="146">
        <v>400</v>
      </c>
      <c r="J1228" s="264">
        <v>53.180958244029028</v>
      </c>
      <c r="K1228" s="264">
        <v>18.613335385410156</v>
      </c>
      <c r="L1228" s="264">
        <v>245.96107430566749</v>
      </c>
      <c r="M1228" s="264">
        <v>4.8252772261836698</v>
      </c>
      <c r="N1228" s="264">
        <v>77.41935483870968</v>
      </c>
      <c r="O1228" s="264">
        <f t="shared" si="137"/>
        <v>400</v>
      </c>
      <c r="P1228" s="264">
        <f t="shared" si="136"/>
        <v>5200</v>
      </c>
      <c r="Q1228" s="266">
        <f t="shared" si="143"/>
        <v>0</v>
      </c>
      <c r="T1228" s="264">
        <f t="shared" si="138"/>
        <v>691.3524571723774</v>
      </c>
      <c r="U1228" s="264">
        <f t="shared" si="139"/>
        <v>241.97336001033204</v>
      </c>
      <c r="V1228" s="264">
        <f t="shared" si="140"/>
        <v>3197.4939659736774</v>
      </c>
      <c r="W1228" s="264">
        <f t="shared" si="141"/>
        <v>62.728603940387707</v>
      </c>
      <c r="X1228" s="264">
        <f t="shared" si="142"/>
        <v>1006.4516129032259</v>
      </c>
    </row>
    <row r="1229" spans="1:24" ht="12.75" customHeight="1" x14ac:dyDescent="0.25">
      <c r="B1229" s="227"/>
      <c r="O1229" s="264">
        <f t="shared" si="137"/>
        <v>0</v>
      </c>
      <c r="P1229" s="264">
        <f t="shared" ref="P1229:P1292" si="144">O1229*D1229</f>
        <v>0</v>
      </c>
      <c r="Q1229" s="266">
        <f t="shared" si="143"/>
        <v>0</v>
      </c>
      <c r="T1229" s="264">
        <f t="shared" si="138"/>
        <v>0</v>
      </c>
      <c r="U1229" s="264">
        <f t="shared" si="139"/>
        <v>0</v>
      </c>
      <c r="V1229" s="264">
        <f t="shared" si="140"/>
        <v>0</v>
      </c>
      <c r="W1229" s="264">
        <f t="shared" si="141"/>
        <v>0</v>
      </c>
      <c r="X1229" s="264">
        <f t="shared" si="142"/>
        <v>0</v>
      </c>
    </row>
    <row r="1230" spans="1:24" ht="12.75" customHeight="1" x14ac:dyDescent="0.25">
      <c r="B1230" s="227"/>
      <c r="O1230" s="264">
        <f t="shared" si="137"/>
        <v>0</v>
      </c>
      <c r="P1230" s="264">
        <f t="shared" si="144"/>
        <v>0</v>
      </c>
      <c r="Q1230" s="266">
        <f t="shared" si="143"/>
        <v>0</v>
      </c>
      <c r="T1230" s="264">
        <f t="shared" si="138"/>
        <v>0</v>
      </c>
      <c r="U1230" s="264">
        <f t="shared" si="139"/>
        <v>0</v>
      </c>
      <c r="V1230" s="264">
        <f t="shared" si="140"/>
        <v>0</v>
      </c>
      <c r="W1230" s="264">
        <f t="shared" si="141"/>
        <v>0</v>
      </c>
      <c r="X1230" s="264">
        <f t="shared" si="142"/>
        <v>0</v>
      </c>
    </row>
    <row r="1231" spans="1:24" ht="12.75" customHeight="1" x14ac:dyDescent="0.25">
      <c r="B1231" s="227"/>
      <c r="O1231" s="264">
        <f t="shared" si="137"/>
        <v>0</v>
      </c>
      <c r="P1231" s="264">
        <f t="shared" si="144"/>
        <v>0</v>
      </c>
      <c r="Q1231" s="266">
        <f t="shared" si="143"/>
        <v>0</v>
      </c>
      <c r="T1231" s="264">
        <f t="shared" si="138"/>
        <v>0</v>
      </c>
      <c r="U1231" s="264">
        <f t="shared" si="139"/>
        <v>0</v>
      </c>
      <c r="V1231" s="264">
        <f t="shared" si="140"/>
        <v>0</v>
      </c>
      <c r="W1231" s="264">
        <f t="shared" si="141"/>
        <v>0</v>
      </c>
      <c r="X1231" s="264">
        <f t="shared" si="142"/>
        <v>0</v>
      </c>
    </row>
    <row r="1232" spans="1:24" ht="12.75" customHeight="1" x14ac:dyDescent="0.25">
      <c r="B1232" s="227"/>
      <c r="O1232" s="264">
        <f t="shared" si="137"/>
        <v>0</v>
      </c>
      <c r="P1232" s="264">
        <f t="shared" si="144"/>
        <v>0</v>
      </c>
      <c r="Q1232" s="266">
        <f t="shared" si="143"/>
        <v>0</v>
      </c>
      <c r="T1232" s="264">
        <f t="shared" si="138"/>
        <v>0</v>
      </c>
      <c r="U1232" s="264">
        <f t="shared" si="139"/>
        <v>0</v>
      </c>
      <c r="V1232" s="264">
        <f t="shared" si="140"/>
        <v>0</v>
      </c>
      <c r="W1232" s="264">
        <f t="shared" si="141"/>
        <v>0</v>
      </c>
      <c r="X1232" s="264">
        <f t="shared" si="142"/>
        <v>0</v>
      </c>
    </row>
    <row r="1233" spans="1:24" ht="12.75" customHeight="1" x14ac:dyDescent="0.25">
      <c r="A1233" s="2" t="s">
        <v>8</v>
      </c>
      <c r="B1233" s="227" t="s">
        <v>621</v>
      </c>
      <c r="C1233" s="3" t="s">
        <v>258</v>
      </c>
      <c r="D1233" s="1">
        <v>4</v>
      </c>
      <c r="E1233" s="143">
        <f>H1233</f>
        <v>400</v>
      </c>
      <c r="F1233" s="144">
        <f>E1233*D1233</f>
        <v>1600</v>
      </c>
      <c r="H1233" s="146">
        <v>400</v>
      </c>
      <c r="J1233" s="264">
        <v>53.180958244029028</v>
      </c>
      <c r="K1233" s="264">
        <v>18.613335385410156</v>
      </c>
      <c r="L1233" s="264">
        <v>245.96107430566749</v>
      </c>
      <c r="M1233" s="264">
        <v>4.8252772261836698</v>
      </c>
      <c r="N1233" s="264">
        <v>77.41935483870968</v>
      </c>
      <c r="O1233" s="264">
        <f t="shared" si="137"/>
        <v>400</v>
      </c>
      <c r="P1233" s="264">
        <f t="shared" si="144"/>
        <v>1600</v>
      </c>
      <c r="Q1233" s="266">
        <f t="shared" si="143"/>
        <v>0</v>
      </c>
      <c r="T1233" s="264">
        <f t="shared" si="138"/>
        <v>212.72383297611611</v>
      </c>
      <c r="U1233" s="264">
        <f t="shared" si="139"/>
        <v>74.453341541640626</v>
      </c>
      <c r="V1233" s="264">
        <f t="shared" si="140"/>
        <v>983.84429722266998</v>
      </c>
      <c r="W1233" s="264">
        <f t="shared" si="141"/>
        <v>19.301108904734679</v>
      </c>
      <c r="X1233" s="264">
        <f t="shared" si="142"/>
        <v>309.67741935483872</v>
      </c>
    </row>
    <row r="1234" spans="1:24" ht="12.75" customHeight="1" x14ac:dyDescent="0.25">
      <c r="B1234" s="227"/>
      <c r="O1234" s="264">
        <f t="shared" si="137"/>
        <v>0</v>
      </c>
      <c r="P1234" s="264">
        <f t="shared" si="144"/>
        <v>0</v>
      </c>
      <c r="Q1234" s="266">
        <f t="shared" si="143"/>
        <v>0</v>
      </c>
      <c r="T1234" s="264">
        <f t="shared" si="138"/>
        <v>0</v>
      </c>
      <c r="U1234" s="264">
        <f t="shared" si="139"/>
        <v>0</v>
      </c>
      <c r="V1234" s="264">
        <f t="shared" si="140"/>
        <v>0</v>
      </c>
      <c r="W1234" s="264">
        <f t="shared" si="141"/>
        <v>0</v>
      </c>
      <c r="X1234" s="264">
        <f t="shared" si="142"/>
        <v>0</v>
      </c>
    </row>
    <row r="1235" spans="1:24" ht="12.75" customHeight="1" x14ac:dyDescent="0.25">
      <c r="B1235" s="227"/>
      <c r="O1235" s="264">
        <f t="shared" si="137"/>
        <v>0</v>
      </c>
      <c r="P1235" s="264">
        <f t="shared" si="144"/>
        <v>0</v>
      </c>
      <c r="Q1235" s="266">
        <f t="shared" si="143"/>
        <v>0</v>
      </c>
      <c r="T1235" s="264">
        <f t="shared" si="138"/>
        <v>0</v>
      </c>
      <c r="U1235" s="264">
        <f t="shared" si="139"/>
        <v>0</v>
      </c>
      <c r="V1235" s="264">
        <f t="shared" si="140"/>
        <v>0</v>
      </c>
      <c r="W1235" s="264">
        <f t="shared" si="141"/>
        <v>0</v>
      </c>
      <c r="X1235" s="264">
        <f t="shared" si="142"/>
        <v>0</v>
      </c>
    </row>
    <row r="1236" spans="1:24" ht="12.75" customHeight="1" x14ac:dyDescent="0.25">
      <c r="B1236" s="227"/>
      <c r="O1236" s="264">
        <f t="shared" si="137"/>
        <v>0</v>
      </c>
      <c r="P1236" s="264">
        <f t="shared" si="144"/>
        <v>0</v>
      </c>
      <c r="Q1236" s="266">
        <f t="shared" si="143"/>
        <v>0</v>
      </c>
      <c r="T1236" s="264">
        <f t="shared" si="138"/>
        <v>0</v>
      </c>
      <c r="U1236" s="264">
        <f t="shared" si="139"/>
        <v>0</v>
      </c>
      <c r="V1236" s="264">
        <f t="shared" si="140"/>
        <v>0</v>
      </c>
      <c r="W1236" s="264">
        <f t="shared" si="141"/>
        <v>0</v>
      </c>
      <c r="X1236" s="264">
        <f t="shared" si="142"/>
        <v>0</v>
      </c>
    </row>
    <row r="1237" spans="1:24" ht="12.75" customHeight="1" x14ac:dyDescent="0.25">
      <c r="B1237" s="227"/>
      <c r="O1237" s="264">
        <f t="shared" si="137"/>
        <v>0</v>
      </c>
      <c r="P1237" s="264">
        <f t="shared" si="144"/>
        <v>0</v>
      </c>
      <c r="Q1237" s="266">
        <f t="shared" si="143"/>
        <v>0</v>
      </c>
      <c r="T1237" s="264">
        <f t="shared" si="138"/>
        <v>0</v>
      </c>
      <c r="U1237" s="264">
        <f t="shared" si="139"/>
        <v>0</v>
      </c>
      <c r="V1237" s="264">
        <f t="shared" si="140"/>
        <v>0</v>
      </c>
      <c r="W1237" s="264">
        <f t="shared" si="141"/>
        <v>0</v>
      </c>
      <c r="X1237" s="264">
        <f t="shared" si="142"/>
        <v>0</v>
      </c>
    </row>
    <row r="1238" spans="1:24" ht="12.75" customHeight="1" x14ac:dyDescent="0.25">
      <c r="A1238" s="2" t="s">
        <v>124</v>
      </c>
      <c r="B1238" s="227" t="s">
        <v>622</v>
      </c>
      <c r="C1238" s="3" t="s">
        <v>148</v>
      </c>
      <c r="D1238" s="1">
        <v>1</v>
      </c>
      <c r="E1238" s="143">
        <f>H1238</f>
        <v>400</v>
      </c>
      <c r="F1238" s="144">
        <f>E1238*D1238</f>
        <v>400</v>
      </c>
      <c r="H1238" s="146">
        <v>400</v>
      </c>
      <c r="J1238" s="264">
        <v>53.180958244029028</v>
      </c>
      <c r="K1238" s="264">
        <v>18.613335385410156</v>
      </c>
      <c r="L1238" s="264">
        <v>245.96107430566749</v>
      </c>
      <c r="M1238" s="264">
        <v>4.8252772261836698</v>
      </c>
      <c r="N1238" s="264">
        <v>77.41935483870968</v>
      </c>
      <c r="O1238" s="264">
        <f t="shared" si="137"/>
        <v>400</v>
      </c>
      <c r="P1238" s="264">
        <f t="shared" si="144"/>
        <v>400</v>
      </c>
      <c r="Q1238" s="266">
        <f t="shared" si="143"/>
        <v>0</v>
      </c>
      <c r="T1238" s="264">
        <f t="shared" si="138"/>
        <v>53.180958244029028</v>
      </c>
      <c r="U1238" s="264">
        <f t="shared" si="139"/>
        <v>18.613335385410156</v>
      </c>
      <c r="V1238" s="264">
        <f t="shared" si="140"/>
        <v>245.96107430566749</v>
      </c>
      <c r="W1238" s="264">
        <f t="shared" si="141"/>
        <v>4.8252772261836698</v>
      </c>
      <c r="X1238" s="264">
        <f t="shared" si="142"/>
        <v>77.41935483870968</v>
      </c>
    </row>
    <row r="1239" spans="1:24" ht="12.75" customHeight="1" x14ac:dyDescent="0.25">
      <c r="B1239" s="227"/>
      <c r="O1239" s="264">
        <f t="shared" si="137"/>
        <v>0</v>
      </c>
      <c r="P1239" s="264">
        <f t="shared" si="144"/>
        <v>0</v>
      </c>
      <c r="Q1239" s="266">
        <f t="shared" si="143"/>
        <v>0</v>
      </c>
      <c r="T1239" s="264">
        <f t="shared" si="138"/>
        <v>0</v>
      </c>
      <c r="U1239" s="264">
        <f t="shared" si="139"/>
        <v>0</v>
      </c>
      <c r="V1239" s="264">
        <f t="shared" si="140"/>
        <v>0</v>
      </c>
      <c r="W1239" s="264">
        <f t="shared" si="141"/>
        <v>0</v>
      </c>
      <c r="X1239" s="264">
        <f t="shared" si="142"/>
        <v>0</v>
      </c>
    </row>
    <row r="1240" spans="1:24" ht="12.75" customHeight="1" x14ac:dyDescent="0.25">
      <c r="B1240" s="227"/>
      <c r="O1240" s="264">
        <f t="shared" si="137"/>
        <v>0</v>
      </c>
      <c r="P1240" s="264">
        <f t="shared" si="144"/>
        <v>0</v>
      </c>
      <c r="Q1240" s="266">
        <f t="shared" si="143"/>
        <v>0</v>
      </c>
      <c r="T1240" s="264">
        <f t="shared" si="138"/>
        <v>0</v>
      </c>
      <c r="U1240" s="264">
        <f t="shared" si="139"/>
        <v>0</v>
      </c>
      <c r="V1240" s="264">
        <f t="shared" si="140"/>
        <v>0</v>
      </c>
      <c r="W1240" s="264">
        <f t="shared" si="141"/>
        <v>0</v>
      </c>
      <c r="X1240" s="264">
        <f t="shared" si="142"/>
        <v>0</v>
      </c>
    </row>
    <row r="1241" spans="1:24" ht="12.75" customHeight="1" x14ac:dyDescent="0.25">
      <c r="B1241" s="227"/>
      <c r="O1241" s="264">
        <f t="shared" si="137"/>
        <v>0</v>
      </c>
      <c r="P1241" s="264">
        <f t="shared" si="144"/>
        <v>0</v>
      </c>
      <c r="Q1241" s="266">
        <f t="shared" si="143"/>
        <v>0</v>
      </c>
      <c r="T1241" s="264">
        <f t="shared" si="138"/>
        <v>0</v>
      </c>
      <c r="U1241" s="264">
        <f t="shared" si="139"/>
        <v>0</v>
      </c>
      <c r="V1241" s="264">
        <f t="shared" si="140"/>
        <v>0</v>
      </c>
      <c r="W1241" s="264">
        <f t="shared" si="141"/>
        <v>0</v>
      </c>
      <c r="X1241" s="264">
        <f t="shared" si="142"/>
        <v>0</v>
      </c>
    </row>
    <row r="1242" spans="1:24" ht="12.75" customHeight="1" x14ac:dyDescent="0.25">
      <c r="B1242" s="227"/>
      <c r="O1242" s="264">
        <f t="shared" si="137"/>
        <v>0</v>
      </c>
      <c r="P1242" s="264">
        <f t="shared" si="144"/>
        <v>0</v>
      </c>
      <c r="Q1242" s="266">
        <f t="shared" si="143"/>
        <v>0</v>
      </c>
      <c r="T1242" s="264">
        <f t="shared" si="138"/>
        <v>0</v>
      </c>
      <c r="U1242" s="264">
        <f t="shared" si="139"/>
        <v>0</v>
      </c>
      <c r="V1242" s="264">
        <f t="shared" si="140"/>
        <v>0</v>
      </c>
      <c r="W1242" s="264">
        <f t="shared" si="141"/>
        <v>0</v>
      </c>
      <c r="X1242" s="264">
        <f t="shared" si="142"/>
        <v>0</v>
      </c>
    </row>
    <row r="1243" spans="1:24" ht="12.75" customHeight="1" x14ac:dyDescent="0.25">
      <c r="B1243" s="227"/>
      <c r="O1243" s="264">
        <f t="shared" si="137"/>
        <v>0</v>
      </c>
      <c r="P1243" s="264">
        <f t="shared" si="144"/>
        <v>0</v>
      </c>
      <c r="Q1243" s="266">
        <f t="shared" si="143"/>
        <v>0</v>
      </c>
      <c r="T1243" s="264">
        <f t="shared" si="138"/>
        <v>0</v>
      </c>
      <c r="U1243" s="264">
        <f t="shared" si="139"/>
        <v>0</v>
      </c>
      <c r="V1243" s="264">
        <f t="shared" si="140"/>
        <v>0</v>
      </c>
      <c r="W1243" s="264">
        <f t="shared" si="141"/>
        <v>0</v>
      </c>
      <c r="X1243" s="264">
        <f t="shared" si="142"/>
        <v>0</v>
      </c>
    </row>
    <row r="1244" spans="1:24" ht="12.75" customHeight="1" x14ac:dyDescent="0.25">
      <c r="B1244" s="227"/>
      <c r="O1244" s="264">
        <f t="shared" si="137"/>
        <v>0</v>
      </c>
      <c r="P1244" s="264">
        <f t="shared" si="144"/>
        <v>0</v>
      </c>
      <c r="Q1244" s="266">
        <f t="shared" si="143"/>
        <v>0</v>
      </c>
      <c r="T1244" s="264">
        <f t="shared" si="138"/>
        <v>0</v>
      </c>
      <c r="U1244" s="264">
        <f t="shared" si="139"/>
        <v>0</v>
      </c>
      <c r="V1244" s="264">
        <f t="shared" si="140"/>
        <v>0</v>
      </c>
      <c r="W1244" s="264">
        <f t="shared" si="141"/>
        <v>0</v>
      </c>
      <c r="X1244" s="264">
        <f t="shared" si="142"/>
        <v>0</v>
      </c>
    </row>
    <row r="1245" spans="1:24" ht="12.75" customHeight="1" x14ac:dyDescent="0.25">
      <c r="A1245" s="2" t="s">
        <v>260</v>
      </c>
      <c r="B1245" s="227" t="s">
        <v>623</v>
      </c>
      <c r="C1245" s="3" t="s">
        <v>148</v>
      </c>
      <c r="D1245" s="1">
        <v>1</v>
      </c>
      <c r="E1245" s="143">
        <f>H1245</f>
        <v>3500</v>
      </c>
      <c r="F1245" s="144">
        <f>E1245*D1245</f>
        <v>3500</v>
      </c>
      <c r="H1245" s="146">
        <v>3500</v>
      </c>
      <c r="J1245" s="264">
        <v>465.33338463525399</v>
      </c>
      <c r="K1245" s="264">
        <v>162.86668462233888</v>
      </c>
      <c r="L1245" s="264">
        <v>2152.1594001745907</v>
      </c>
      <c r="M1245" s="264">
        <v>42.221175729107109</v>
      </c>
      <c r="N1245" s="264">
        <v>677.41935483870964</v>
      </c>
      <c r="O1245" s="264">
        <f t="shared" si="137"/>
        <v>3500</v>
      </c>
      <c r="P1245" s="264">
        <f t="shared" si="144"/>
        <v>3500</v>
      </c>
      <c r="Q1245" s="266">
        <f t="shared" si="143"/>
        <v>0</v>
      </c>
      <c r="T1245" s="264">
        <f t="shared" si="138"/>
        <v>465.33338463525399</v>
      </c>
      <c r="U1245" s="264">
        <f t="shared" si="139"/>
        <v>162.86668462233888</v>
      </c>
      <c r="V1245" s="264">
        <f t="shared" si="140"/>
        <v>2152.1594001745907</v>
      </c>
      <c r="W1245" s="264">
        <f t="shared" si="141"/>
        <v>42.221175729107109</v>
      </c>
      <c r="X1245" s="264">
        <f t="shared" si="142"/>
        <v>677.41935483870964</v>
      </c>
    </row>
    <row r="1246" spans="1:24" ht="12.75" customHeight="1" x14ac:dyDescent="0.25">
      <c r="B1246" s="227"/>
      <c r="O1246" s="264">
        <f t="shared" si="137"/>
        <v>0</v>
      </c>
      <c r="P1246" s="264">
        <f t="shared" si="144"/>
        <v>0</v>
      </c>
      <c r="Q1246" s="266">
        <f t="shared" si="143"/>
        <v>0</v>
      </c>
      <c r="T1246" s="264">
        <f t="shared" si="138"/>
        <v>0</v>
      </c>
      <c r="U1246" s="264">
        <f t="shared" si="139"/>
        <v>0</v>
      </c>
      <c r="V1246" s="264">
        <f t="shared" si="140"/>
        <v>0</v>
      </c>
      <c r="W1246" s="264">
        <f t="shared" si="141"/>
        <v>0</v>
      </c>
      <c r="X1246" s="264">
        <f t="shared" si="142"/>
        <v>0</v>
      </c>
    </row>
    <row r="1247" spans="1:24" ht="12.75" customHeight="1" x14ac:dyDescent="0.25">
      <c r="B1247" s="227"/>
      <c r="O1247" s="264">
        <f t="shared" si="137"/>
        <v>0</v>
      </c>
      <c r="P1247" s="264">
        <f t="shared" si="144"/>
        <v>0</v>
      </c>
      <c r="Q1247" s="266">
        <f t="shared" si="143"/>
        <v>0</v>
      </c>
      <c r="T1247" s="264">
        <f t="shared" si="138"/>
        <v>0</v>
      </c>
      <c r="U1247" s="264">
        <f t="shared" si="139"/>
        <v>0</v>
      </c>
      <c r="V1247" s="264">
        <f t="shared" si="140"/>
        <v>0</v>
      </c>
      <c r="W1247" s="264">
        <f t="shared" si="141"/>
        <v>0</v>
      </c>
      <c r="X1247" s="264">
        <f t="shared" si="142"/>
        <v>0</v>
      </c>
    </row>
    <row r="1248" spans="1:24" ht="12.75" customHeight="1" x14ac:dyDescent="0.25">
      <c r="B1248" s="227"/>
      <c r="O1248" s="264">
        <f t="shared" si="137"/>
        <v>0</v>
      </c>
      <c r="P1248" s="264">
        <f t="shared" si="144"/>
        <v>0</v>
      </c>
      <c r="Q1248" s="266">
        <f t="shared" si="143"/>
        <v>0</v>
      </c>
      <c r="T1248" s="264">
        <f t="shared" si="138"/>
        <v>0</v>
      </c>
      <c r="U1248" s="264">
        <f t="shared" si="139"/>
        <v>0</v>
      </c>
      <c r="V1248" s="264">
        <f t="shared" si="140"/>
        <v>0</v>
      </c>
      <c r="W1248" s="264">
        <f t="shared" si="141"/>
        <v>0</v>
      </c>
      <c r="X1248" s="264">
        <f t="shared" si="142"/>
        <v>0</v>
      </c>
    </row>
    <row r="1249" spans="1:24" ht="12.75" customHeight="1" x14ac:dyDescent="0.25">
      <c r="B1249" s="227"/>
      <c r="O1249" s="264">
        <f t="shared" si="137"/>
        <v>0</v>
      </c>
      <c r="P1249" s="264">
        <f t="shared" si="144"/>
        <v>0</v>
      </c>
      <c r="Q1249" s="266">
        <f t="shared" si="143"/>
        <v>0</v>
      </c>
      <c r="T1249" s="264">
        <f t="shared" si="138"/>
        <v>0</v>
      </c>
      <c r="U1249" s="264">
        <f t="shared" si="139"/>
        <v>0</v>
      </c>
      <c r="V1249" s="264">
        <f t="shared" si="140"/>
        <v>0</v>
      </c>
      <c r="W1249" s="264">
        <f t="shared" si="141"/>
        <v>0</v>
      </c>
      <c r="X1249" s="264">
        <f t="shared" si="142"/>
        <v>0</v>
      </c>
    </row>
    <row r="1250" spans="1:24" ht="12.75" customHeight="1" x14ac:dyDescent="0.25">
      <c r="B1250" s="227"/>
      <c r="O1250" s="264">
        <f t="shared" si="137"/>
        <v>0</v>
      </c>
      <c r="P1250" s="264">
        <f t="shared" si="144"/>
        <v>0</v>
      </c>
      <c r="Q1250" s="266">
        <f t="shared" si="143"/>
        <v>0</v>
      </c>
      <c r="T1250" s="264">
        <f t="shared" si="138"/>
        <v>0</v>
      </c>
      <c r="U1250" s="264">
        <f t="shared" si="139"/>
        <v>0</v>
      </c>
      <c r="V1250" s="264">
        <f t="shared" si="140"/>
        <v>0</v>
      </c>
      <c r="W1250" s="264">
        <f t="shared" si="141"/>
        <v>0</v>
      </c>
      <c r="X1250" s="264">
        <f t="shared" si="142"/>
        <v>0</v>
      </c>
    </row>
    <row r="1251" spans="1:24" ht="12.75" customHeight="1" x14ac:dyDescent="0.25">
      <c r="B1251" s="227"/>
      <c r="O1251" s="264">
        <f t="shared" si="137"/>
        <v>0</v>
      </c>
      <c r="P1251" s="264">
        <f t="shared" si="144"/>
        <v>0</v>
      </c>
      <c r="Q1251" s="266">
        <f t="shared" si="143"/>
        <v>0</v>
      </c>
      <c r="T1251" s="264">
        <f t="shared" si="138"/>
        <v>0</v>
      </c>
      <c r="U1251" s="264">
        <f t="shared" si="139"/>
        <v>0</v>
      </c>
      <c r="V1251" s="264">
        <f t="shared" si="140"/>
        <v>0</v>
      </c>
      <c r="W1251" s="264">
        <f t="shared" si="141"/>
        <v>0</v>
      </c>
      <c r="X1251" s="264">
        <f t="shared" si="142"/>
        <v>0</v>
      </c>
    </row>
    <row r="1252" spans="1:24" ht="12.75" customHeight="1" x14ac:dyDescent="0.25">
      <c r="A1252" s="2" t="s">
        <v>261</v>
      </c>
      <c r="B1252" s="227" t="s">
        <v>624</v>
      </c>
      <c r="C1252" s="3" t="s">
        <v>148</v>
      </c>
      <c r="D1252" s="1">
        <v>9</v>
      </c>
      <c r="E1252" s="143">
        <f>H1252</f>
        <v>4000</v>
      </c>
      <c r="F1252" s="144">
        <f>E1252*D1252</f>
        <v>36000</v>
      </c>
      <c r="H1252" s="146">
        <v>4000</v>
      </c>
      <c r="J1252" s="264">
        <v>531.80958244029034</v>
      </c>
      <c r="K1252" s="264">
        <v>186.13335385410156</v>
      </c>
      <c r="L1252" s="264">
        <v>2459.6107430566749</v>
      </c>
      <c r="M1252" s="264">
        <v>48.252772261836697</v>
      </c>
      <c r="N1252" s="264">
        <v>774.19354838709671</v>
      </c>
      <c r="O1252" s="264">
        <f t="shared" si="137"/>
        <v>4000</v>
      </c>
      <c r="P1252" s="264">
        <f t="shared" si="144"/>
        <v>36000</v>
      </c>
      <c r="Q1252" s="266">
        <f t="shared" si="143"/>
        <v>0</v>
      </c>
      <c r="T1252" s="264">
        <f t="shared" si="138"/>
        <v>4786.2862419626126</v>
      </c>
      <c r="U1252" s="264">
        <f t="shared" si="139"/>
        <v>1675.2001846869141</v>
      </c>
      <c r="V1252" s="264">
        <f t="shared" si="140"/>
        <v>22136.496687510073</v>
      </c>
      <c r="W1252" s="264">
        <f t="shared" si="141"/>
        <v>434.27495035653027</v>
      </c>
      <c r="X1252" s="264">
        <f t="shared" si="142"/>
        <v>6967.7419354838703</v>
      </c>
    </row>
    <row r="1253" spans="1:24" ht="12.75" customHeight="1" x14ac:dyDescent="0.25">
      <c r="B1253" s="227"/>
      <c r="O1253" s="264">
        <f t="shared" si="137"/>
        <v>0</v>
      </c>
      <c r="P1253" s="264">
        <f t="shared" si="144"/>
        <v>0</v>
      </c>
      <c r="Q1253" s="266">
        <f t="shared" si="143"/>
        <v>0</v>
      </c>
      <c r="T1253" s="264">
        <f t="shared" si="138"/>
        <v>0</v>
      </c>
      <c r="U1253" s="264">
        <f t="shared" si="139"/>
        <v>0</v>
      </c>
      <c r="V1253" s="264">
        <f t="shared" si="140"/>
        <v>0</v>
      </c>
      <c r="W1253" s="264">
        <f t="shared" si="141"/>
        <v>0</v>
      </c>
      <c r="X1253" s="264">
        <f t="shared" si="142"/>
        <v>0</v>
      </c>
    </row>
    <row r="1254" spans="1:24" ht="12.75" customHeight="1" x14ac:dyDescent="0.25">
      <c r="B1254" s="227"/>
      <c r="O1254" s="264">
        <f t="shared" si="137"/>
        <v>0</v>
      </c>
      <c r="P1254" s="264">
        <f t="shared" si="144"/>
        <v>0</v>
      </c>
      <c r="Q1254" s="266">
        <f t="shared" si="143"/>
        <v>0</v>
      </c>
      <c r="T1254" s="264">
        <f t="shared" si="138"/>
        <v>0</v>
      </c>
      <c r="U1254" s="264">
        <f t="shared" si="139"/>
        <v>0</v>
      </c>
      <c r="V1254" s="264">
        <f t="shared" si="140"/>
        <v>0</v>
      </c>
      <c r="W1254" s="264">
        <f t="shared" si="141"/>
        <v>0</v>
      </c>
      <c r="X1254" s="264">
        <f t="shared" si="142"/>
        <v>0</v>
      </c>
    </row>
    <row r="1255" spans="1:24" ht="12.75" customHeight="1" x14ac:dyDescent="0.25">
      <c r="B1255" s="227"/>
      <c r="O1255" s="264">
        <f t="shared" si="137"/>
        <v>0</v>
      </c>
      <c r="P1255" s="264">
        <f t="shared" si="144"/>
        <v>0</v>
      </c>
      <c r="Q1255" s="266">
        <f t="shared" si="143"/>
        <v>0</v>
      </c>
      <c r="T1255" s="264">
        <f t="shared" si="138"/>
        <v>0</v>
      </c>
      <c r="U1255" s="264">
        <f t="shared" si="139"/>
        <v>0</v>
      </c>
      <c r="V1255" s="264">
        <f t="shared" si="140"/>
        <v>0</v>
      </c>
      <c r="W1255" s="264">
        <f t="shared" si="141"/>
        <v>0</v>
      </c>
      <c r="X1255" s="264">
        <f t="shared" si="142"/>
        <v>0</v>
      </c>
    </row>
    <row r="1256" spans="1:24" ht="12.75" customHeight="1" x14ac:dyDescent="0.25">
      <c r="B1256" s="227"/>
      <c r="O1256" s="264">
        <f t="shared" si="137"/>
        <v>0</v>
      </c>
      <c r="P1256" s="264">
        <f t="shared" si="144"/>
        <v>0</v>
      </c>
      <c r="Q1256" s="266">
        <f t="shared" si="143"/>
        <v>0</v>
      </c>
      <c r="T1256" s="264">
        <f t="shared" si="138"/>
        <v>0</v>
      </c>
      <c r="U1256" s="264">
        <f t="shared" si="139"/>
        <v>0</v>
      </c>
      <c r="V1256" s="264">
        <f t="shared" si="140"/>
        <v>0</v>
      </c>
      <c r="W1256" s="264">
        <f t="shared" si="141"/>
        <v>0</v>
      </c>
      <c r="X1256" s="264">
        <f t="shared" si="142"/>
        <v>0</v>
      </c>
    </row>
    <row r="1257" spans="1:24" ht="12.75" customHeight="1" x14ac:dyDescent="0.25">
      <c r="B1257" s="227"/>
      <c r="O1257" s="264">
        <f t="shared" si="137"/>
        <v>0</v>
      </c>
      <c r="P1257" s="264">
        <f t="shared" si="144"/>
        <v>0</v>
      </c>
      <c r="Q1257" s="266">
        <f t="shared" si="143"/>
        <v>0</v>
      </c>
      <c r="T1257" s="264">
        <f t="shared" si="138"/>
        <v>0</v>
      </c>
      <c r="U1257" s="264">
        <f t="shared" si="139"/>
        <v>0</v>
      </c>
      <c r="V1257" s="264">
        <f t="shared" si="140"/>
        <v>0</v>
      </c>
      <c r="W1257" s="264">
        <f t="shared" si="141"/>
        <v>0</v>
      </c>
      <c r="X1257" s="264">
        <f t="shared" si="142"/>
        <v>0</v>
      </c>
    </row>
    <row r="1258" spans="1:24" ht="12.75" customHeight="1" x14ac:dyDescent="0.25">
      <c r="B1258" s="227"/>
      <c r="O1258" s="264">
        <f t="shared" si="137"/>
        <v>0</v>
      </c>
      <c r="P1258" s="264">
        <f t="shared" si="144"/>
        <v>0</v>
      </c>
      <c r="Q1258" s="266">
        <f t="shared" si="143"/>
        <v>0</v>
      </c>
      <c r="T1258" s="264">
        <f t="shared" si="138"/>
        <v>0</v>
      </c>
      <c r="U1258" s="264">
        <f t="shared" si="139"/>
        <v>0</v>
      </c>
      <c r="V1258" s="264">
        <f t="shared" si="140"/>
        <v>0</v>
      </c>
      <c r="W1258" s="264">
        <f t="shared" si="141"/>
        <v>0</v>
      </c>
      <c r="X1258" s="264">
        <f t="shared" si="142"/>
        <v>0</v>
      </c>
    </row>
    <row r="1259" spans="1:24" ht="12.75" customHeight="1" x14ac:dyDescent="0.25">
      <c r="A1259" s="2" t="s">
        <v>195</v>
      </c>
      <c r="B1259" s="227" t="s">
        <v>625</v>
      </c>
      <c r="C1259" s="3" t="s">
        <v>258</v>
      </c>
      <c r="D1259" s="1">
        <v>9</v>
      </c>
      <c r="E1259" s="143">
        <f>H1259</f>
        <v>3500</v>
      </c>
      <c r="F1259" s="144">
        <f>E1259*D1259</f>
        <v>31500</v>
      </c>
      <c r="H1259" s="146">
        <v>3500</v>
      </c>
      <c r="J1259" s="264">
        <v>465.33338463525399</v>
      </c>
      <c r="K1259" s="264">
        <v>162.86668462233888</v>
      </c>
      <c r="L1259" s="264">
        <v>2152.1594001745907</v>
      </c>
      <c r="M1259" s="264">
        <v>42.221175729107109</v>
      </c>
      <c r="N1259" s="264">
        <v>677.41935483870964</v>
      </c>
      <c r="O1259" s="264">
        <f t="shared" si="137"/>
        <v>3500</v>
      </c>
      <c r="P1259" s="264">
        <f t="shared" si="144"/>
        <v>31500</v>
      </c>
      <c r="Q1259" s="266">
        <f t="shared" si="143"/>
        <v>0</v>
      </c>
      <c r="T1259" s="264">
        <f t="shared" si="138"/>
        <v>4188.0004617172863</v>
      </c>
      <c r="U1259" s="264">
        <f t="shared" si="139"/>
        <v>1465.8001616010499</v>
      </c>
      <c r="V1259" s="264">
        <f t="shared" si="140"/>
        <v>19369.434601571316</v>
      </c>
      <c r="W1259" s="264">
        <f t="shared" si="141"/>
        <v>379.99058156196401</v>
      </c>
      <c r="X1259" s="264">
        <f t="shared" si="142"/>
        <v>6096.7741935483864</v>
      </c>
    </row>
    <row r="1260" spans="1:24" ht="12.75" customHeight="1" x14ac:dyDescent="0.25">
      <c r="B1260" s="227"/>
      <c r="O1260" s="264">
        <f t="shared" si="137"/>
        <v>0</v>
      </c>
      <c r="P1260" s="264">
        <f t="shared" si="144"/>
        <v>0</v>
      </c>
      <c r="Q1260" s="266">
        <f t="shared" si="143"/>
        <v>0</v>
      </c>
      <c r="T1260" s="264">
        <f t="shared" si="138"/>
        <v>0</v>
      </c>
      <c r="U1260" s="264">
        <f t="shared" si="139"/>
        <v>0</v>
      </c>
      <c r="V1260" s="264">
        <f t="shared" si="140"/>
        <v>0</v>
      </c>
      <c r="W1260" s="264">
        <f t="shared" si="141"/>
        <v>0</v>
      </c>
      <c r="X1260" s="264">
        <f t="shared" si="142"/>
        <v>0</v>
      </c>
    </row>
    <row r="1261" spans="1:24" ht="12.75" customHeight="1" x14ac:dyDescent="0.25">
      <c r="B1261" s="227"/>
      <c r="O1261" s="264">
        <f t="shared" si="137"/>
        <v>0</v>
      </c>
      <c r="P1261" s="264">
        <f t="shared" si="144"/>
        <v>0</v>
      </c>
      <c r="Q1261" s="266">
        <f t="shared" si="143"/>
        <v>0</v>
      </c>
      <c r="T1261" s="264">
        <f t="shared" si="138"/>
        <v>0</v>
      </c>
      <c r="U1261" s="264">
        <f t="shared" si="139"/>
        <v>0</v>
      </c>
      <c r="V1261" s="264">
        <f t="shared" si="140"/>
        <v>0</v>
      </c>
      <c r="W1261" s="264">
        <f t="shared" si="141"/>
        <v>0</v>
      </c>
      <c r="X1261" s="264">
        <f t="shared" si="142"/>
        <v>0</v>
      </c>
    </row>
    <row r="1262" spans="1:24" ht="12.75" customHeight="1" thickBot="1" x14ac:dyDescent="0.3">
      <c r="B1262" s="227"/>
      <c r="O1262" s="264">
        <f t="shared" si="137"/>
        <v>0</v>
      </c>
      <c r="P1262" s="264">
        <f t="shared" si="144"/>
        <v>0</v>
      </c>
      <c r="Q1262" s="266">
        <f t="shared" si="143"/>
        <v>0</v>
      </c>
      <c r="T1262" s="264">
        <f t="shared" si="138"/>
        <v>0</v>
      </c>
      <c r="U1262" s="264">
        <f t="shared" si="139"/>
        <v>0</v>
      </c>
      <c r="V1262" s="264">
        <f t="shared" si="140"/>
        <v>0</v>
      </c>
      <c r="W1262" s="264">
        <f t="shared" si="141"/>
        <v>0</v>
      </c>
      <c r="X1262" s="264">
        <f t="shared" si="142"/>
        <v>0</v>
      </c>
    </row>
    <row r="1263" spans="1:24" ht="14.5" thickBot="1" x14ac:dyDescent="0.3">
      <c r="A1263" s="59" t="s">
        <v>42</v>
      </c>
      <c r="B1263" s="60" t="s">
        <v>626</v>
      </c>
      <c r="C1263" s="61"/>
      <c r="D1263" s="62"/>
      <c r="E1263" s="151"/>
      <c r="F1263" s="152">
        <f>F1259+F1252+F1245+F1238+F1233+F1228+F1224+F1218+F1212</f>
        <v>113700</v>
      </c>
      <c r="O1263" s="264">
        <f t="shared" si="137"/>
        <v>0</v>
      </c>
      <c r="P1263" s="264">
        <f t="shared" si="144"/>
        <v>0</v>
      </c>
      <c r="T1263" s="264">
        <f t="shared" si="138"/>
        <v>0</v>
      </c>
      <c r="U1263" s="264">
        <f t="shared" si="139"/>
        <v>0</v>
      </c>
      <c r="V1263" s="264">
        <f t="shared" si="140"/>
        <v>0</v>
      </c>
      <c r="W1263" s="264">
        <f t="shared" si="141"/>
        <v>0</v>
      </c>
      <c r="X1263" s="264">
        <f t="shared" si="142"/>
        <v>0</v>
      </c>
    </row>
    <row r="1264" spans="1:24" ht="12.75" customHeight="1" thickBot="1" x14ac:dyDescent="0.3">
      <c r="A1264" s="27"/>
      <c r="B1264" s="28"/>
      <c r="C1264" s="29"/>
      <c r="D1264" s="30"/>
      <c r="E1264" s="153"/>
      <c r="F1264" s="154"/>
      <c r="O1264" s="264">
        <f t="shared" si="137"/>
        <v>0</v>
      </c>
      <c r="P1264" s="264">
        <f t="shared" si="144"/>
        <v>0</v>
      </c>
      <c r="Q1264" s="266">
        <f t="shared" si="143"/>
        <v>0</v>
      </c>
      <c r="R1264" s="266">
        <f>SUM(P1210:P1263)</f>
        <v>113700</v>
      </c>
      <c r="T1264" s="264">
        <f t="shared" si="138"/>
        <v>0</v>
      </c>
      <c r="U1264" s="264">
        <f t="shared" si="139"/>
        <v>0</v>
      </c>
      <c r="V1264" s="264">
        <f t="shared" si="140"/>
        <v>0</v>
      </c>
      <c r="W1264" s="264">
        <f t="shared" si="141"/>
        <v>0</v>
      </c>
      <c r="X1264" s="264">
        <f t="shared" si="142"/>
        <v>0</v>
      </c>
    </row>
    <row r="1265" spans="1:24" ht="16" thickBot="1" x14ac:dyDescent="0.3">
      <c r="A1265" s="213" t="s">
        <v>627</v>
      </c>
      <c r="B1265" s="214"/>
      <c r="C1265" s="214"/>
      <c r="D1265" s="214"/>
      <c r="E1265" s="214"/>
      <c r="F1265" s="215"/>
      <c r="O1265" s="264">
        <f t="shared" si="137"/>
        <v>0</v>
      </c>
      <c r="P1265" s="264">
        <f t="shared" si="144"/>
        <v>0</v>
      </c>
      <c r="Q1265" s="266">
        <f t="shared" si="143"/>
        <v>0</v>
      </c>
      <c r="T1265" s="264">
        <f t="shared" si="138"/>
        <v>0</v>
      </c>
      <c r="U1265" s="264">
        <f t="shared" si="139"/>
        <v>0</v>
      </c>
      <c r="V1265" s="264">
        <f t="shared" si="140"/>
        <v>0</v>
      </c>
      <c r="W1265" s="264">
        <f t="shared" si="141"/>
        <v>0</v>
      </c>
      <c r="X1265" s="264">
        <f t="shared" si="142"/>
        <v>0</v>
      </c>
    </row>
    <row r="1266" spans="1:24" ht="12.75" customHeight="1" x14ac:dyDescent="0.25">
      <c r="A1266" s="5"/>
      <c r="B1266" s="4"/>
      <c r="C1266" s="6"/>
      <c r="D1266" s="7"/>
      <c r="O1266" s="264">
        <f t="shared" si="137"/>
        <v>0</v>
      </c>
      <c r="P1266" s="264">
        <f t="shared" si="144"/>
        <v>0</v>
      </c>
      <c r="Q1266" s="266">
        <f t="shared" si="143"/>
        <v>0</v>
      </c>
      <c r="T1266" s="264">
        <f t="shared" si="138"/>
        <v>0</v>
      </c>
      <c r="U1266" s="264">
        <f t="shared" si="139"/>
        <v>0</v>
      </c>
      <c r="V1266" s="264">
        <f t="shared" si="140"/>
        <v>0</v>
      </c>
      <c r="W1266" s="264">
        <f t="shared" si="141"/>
        <v>0</v>
      </c>
      <c r="X1266" s="264">
        <f t="shared" si="142"/>
        <v>0</v>
      </c>
    </row>
    <row r="1267" spans="1:24" ht="12.75" customHeight="1" x14ac:dyDescent="0.25">
      <c r="A1267" s="2" t="s">
        <v>125</v>
      </c>
      <c r="B1267" s="227" t="s">
        <v>628</v>
      </c>
      <c r="C1267" s="3" t="s">
        <v>258</v>
      </c>
      <c r="D1267" s="1">
        <v>12</v>
      </c>
      <c r="E1267" s="143">
        <f>H1267</f>
        <v>900</v>
      </c>
      <c r="F1267" s="144">
        <f>E1267*D1267</f>
        <v>10800</v>
      </c>
      <c r="H1267" s="146">
        <v>900</v>
      </c>
      <c r="J1267" s="264">
        <v>119.65715604906532</v>
      </c>
      <c r="K1267" s="264">
        <v>41.880004617172851</v>
      </c>
      <c r="L1267" s="264">
        <v>553.41241718775188</v>
      </c>
      <c r="M1267" s="264">
        <v>10.856873758913258</v>
      </c>
      <c r="N1267" s="264">
        <v>174.19354838709677</v>
      </c>
      <c r="O1267" s="264">
        <f t="shared" si="137"/>
        <v>900</v>
      </c>
      <c r="P1267" s="264">
        <f t="shared" si="144"/>
        <v>10800</v>
      </c>
      <c r="Q1267" s="266">
        <f t="shared" si="143"/>
        <v>0</v>
      </c>
      <c r="T1267" s="264">
        <f t="shared" si="138"/>
        <v>1435.885872588784</v>
      </c>
      <c r="U1267" s="264">
        <f t="shared" si="139"/>
        <v>502.56005540607418</v>
      </c>
      <c r="V1267" s="264">
        <f t="shared" si="140"/>
        <v>6640.9490062530222</v>
      </c>
      <c r="W1267" s="264">
        <f t="shared" si="141"/>
        <v>130.28248510695909</v>
      </c>
      <c r="X1267" s="264">
        <f t="shared" si="142"/>
        <v>2090.322580645161</v>
      </c>
    </row>
    <row r="1268" spans="1:24" ht="12.75" customHeight="1" x14ac:dyDescent="0.25">
      <c r="B1268" s="227"/>
      <c r="O1268" s="264">
        <f t="shared" si="137"/>
        <v>0</v>
      </c>
      <c r="P1268" s="264">
        <f t="shared" si="144"/>
        <v>0</v>
      </c>
      <c r="Q1268" s="266">
        <f t="shared" si="143"/>
        <v>0</v>
      </c>
      <c r="T1268" s="264">
        <f t="shared" si="138"/>
        <v>0</v>
      </c>
      <c r="U1268" s="264">
        <f t="shared" si="139"/>
        <v>0</v>
      </c>
      <c r="V1268" s="264">
        <f t="shared" si="140"/>
        <v>0</v>
      </c>
      <c r="W1268" s="264">
        <f t="shared" si="141"/>
        <v>0</v>
      </c>
      <c r="X1268" s="264">
        <f t="shared" si="142"/>
        <v>0</v>
      </c>
    </row>
    <row r="1269" spans="1:24" ht="12.75" customHeight="1" x14ac:dyDescent="0.25">
      <c r="B1269" s="227"/>
      <c r="O1269" s="264">
        <f t="shared" si="137"/>
        <v>0</v>
      </c>
      <c r="P1269" s="264">
        <f t="shared" si="144"/>
        <v>0</v>
      </c>
      <c r="Q1269" s="266">
        <f t="shared" si="143"/>
        <v>0</v>
      </c>
      <c r="T1269" s="264">
        <f t="shared" si="138"/>
        <v>0</v>
      </c>
      <c r="U1269" s="264">
        <f t="shared" si="139"/>
        <v>0</v>
      </c>
      <c r="V1269" s="264">
        <f t="shared" si="140"/>
        <v>0</v>
      </c>
      <c r="W1269" s="264">
        <f t="shared" si="141"/>
        <v>0</v>
      </c>
      <c r="X1269" s="264">
        <f t="shared" si="142"/>
        <v>0</v>
      </c>
    </row>
    <row r="1270" spans="1:24" ht="12.75" customHeight="1" x14ac:dyDescent="0.25">
      <c r="B1270" s="227"/>
      <c r="O1270" s="264">
        <f t="shared" si="137"/>
        <v>0</v>
      </c>
      <c r="P1270" s="264">
        <f t="shared" si="144"/>
        <v>0</v>
      </c>
      <c r="Q1270" s="266">
        <f t="shared" si="143"/>
        <v>0</v>
      </c>
      <c r="T1270" s="264">
        <f t="shared" si="138"/>
        <v>0</v>
      </c>
      <c r="U1270" s="264">
        <f t="shared" si="139"/>
        <v>0</v>
      </c>
      <c r="V1270" s="264">
        <f t="shared" si="140"/>
        <v>0</v>
      </c>
      <c r="W1270" s="264">
        <f t="shared" si="141"/>
        <v>0</v>
      </c>
      <c r="X1270" s="264">
        <f t="shared" si="142"/>
        <v>0</v>
      </c>
    </row>
    <row r="1271" spans="1:24" ht="12.75" customHeight="1" x14ac:dyDescent="0.25">
      <c r="B1271" s="227"/>
      <c r="O1271" s="264">
        <f t="shared" si="137"/>
        <v>0</v>
      </c>
      <c r="P1271" s="264">
        <f t="shared" si="144"/>
        <v>0</v>
      </c>
      <c r="Q1271" s="266">
        <f t="shared" si="143"/>
        <v>0</v>
      </c>
      <c r="T1271" s="264">
        <f t="shared" si="138"/>
        <v>0</v>
      </c>
      <c r="U1271" s="264">
        <f t="shared" si="139"/>
        <v>0</v>
      </c>
      <c r="V1271" s="264">
        <f t="shared" si="140"/>
        <v>0</v>
      </c>
      <c r="W1271" s="264">
        <f t="shared" si="141"/>
        <v>0</v>
      </c>
      <c r="X1271" s="264">
        <f t="shared" si="142"/>
        <v>0</v>
      </c>
    </row>
    <row r="1272" spans="1:24" ht="12.75" customHeight="1" x14ac:dyDescent="0.25">
      <c r="B1272" s="227"/>
      <c r="O1272" s="264">
        <f t="shared" si="137"/>
        <v>0</v>
      </c>
      <c r="P1272" s="264">
        <f t="shared" si="144"/>
        <v>0</v>
      </c>
      <c r="Q1272" s="266">
        <f t="shared" si="143"/>
        <v>0</v>
      </c>
      <c r="T1272" s="264">
        <f t="shared" si="138"/>
        <v>0</v>
      </c>
      <c r="U1272" s="264">
        <f t="shared" si="139"/>
        <v>0</v>
      </c>
      <c r="V1272" s="264">
        <f t="shared" si="140"/>
        <v>0</v>
      </c>
      <c r="W1272" s="264">
        <f t="shared" si="141"/>
        <v>0</v>
      </c>
      <c r="X1272" s="264">
        <f t="shared" si="142"/>
        <v>0</v>
      </c>
    </row>
    <row r="1273" spans="1:24" ht="12.75" customHeight="1" x14ac:dyDescent="0.25">
      <c r="A1273" s="2" t="s">
        <v>105</v>
      </c>
      <c r="B1273" s="227" t="s">
        <v>629</v>
      </c>
      <c r="C1273" s="3" t="s">
        <v>258</v>
      </c>
      <c r="D1273" s="1">
        <v>20</v>
      </c>
      <c r="E1273" s="143">
        <f>H1273</f>
        <v>1150</v>
      </c>
      <c r="F1273" s="144">
        <f>E1273*D1273</f>
        <v>23000</v>
      </c>
      <c r="H1273" s="146">
        <v>1150</v>
      </c>
      <c r="J1273" s="264">
        <v>152.89525495158347</v>
      </c>
      <c r="K1273" s="264">
        <v>53.513339233054204</v>
      </c>
      <c r="L1273" s="264">
        <v>707.13808862879409</v>
      </c>
      <c r="M1273" s="264">
        <v>13.872672025278051</v>
      </c>
      <c r="N1273" s="264">
        <v>222.58064516129031</v>
      </c>
      <c r="O1273" s="264">
        <f t="shared" si="137"/>
        <v>1150</v>
      </c>
      <c r="P1273" s="264">
        <f t="shared" si="144"/>
        <v>23000</v>
      </c>
      <c r="Q1273" s="266">
        <f t="shared" si="143"/>
        <v>0</v>
      </c>
      <c r="T1273" s="264">
        <f t="shared" si="138"/>
        <v>3057.9050990316691</v>
      </c>
      <c r="U1273" s="264">
        <f t="shared" si="139"/>
        <v>1070.2667846610841</v>
      </c>
      <c r="V1273" s="264">
        <f t="shared" si="140"/>
        <v>14142.761772575883</v>
      </c>
      <c r="W1273" s="264">
        <f t="shared" si="141"/>
        <v>277.45344050556105</v>
      </c>
      <c r="X1273" s="264">
        <f t="shared" si="142"/>
        <v>4451.6129032258059</v>
      </c>
    </row>
    <row r="1274" spans="1:24" ht="12.75" customHeight="1" x14ac:dyDescent="0.25">
      <c r="B1274" s="227"/>
      <c r="O1274" s="264">
        <f t="shared" si="137"/>
        <v>0</v>
      </c>
      <c r="P1274" s="264">
        <f t="shared" si="144"/>
        <v>0</v>
      </c>
      <c r="Q1274" s="266">
        <f t="shared" si="143"/>
        <v>0</v>
      </c>
      <c r="T1274" s="264">
        <f t="shared" si="138"/>
        <v>0</v>
      </c>
      <c r="U1274" s="264">
        <f t="shared" si="139"/>
        <v>0</v>
      </c>
      <c r="V1274" s="264">
        <f t="shared" si="140"/>
        <v>0</v>
      </c>
      <c r="W1274" s="264">
        <f t="shared" si="141"/>
        <v>0</v>
      </c>
      <c r="X1274" s="264">
        <f t="shared" si="142"/>
        <v>0</v>
      </c>
    </row>
    <row r="1275" spans="1:24" ht="12.75" customHeight="1" x14ac:dyDescent="0.25">
      <c r="B1275" s="227"/>
      <c r="O1275" s="264">
        <f t="shared" si="137"/>
        <v>0</v>
      </c>
      <c r="P1275" s="264">
        <f t="shared" si="144"/>
        <v>0</v>
      </c>
      <c r="Q1275" s="266">
        <f t="shared" si="143"/>
        <v>0</v>
      </c>
      <c r="T1275" s="264">
        <f t="shared" si="138"/>
        <v>0</v>
      </c>
      <c r="U1275" s="264">
        <f t="shared" si="139"/>
        <v>0</v>
      </c>
      <c r="V1275" s="264">
        <f t="shared" si="140"/>
        <v>0</v>
      </c>
      <c r="W1275" s="264">
        <f t="shared" si="141"/>
        <v>0</v>
      </c>
      <c r="X1275" s="264">
        <f t="shared" si="142"/>
        <v>0</v>
      </c>
    </row>
    <row r="1276" spans="1:24" ht="12.75" customHeight="1" x14ac:dyDescent="0.25">
      <c r="B1276" s="227"/>
      <c r="O1276" s="264">
        <f t="shared" si="137"/>
        <v>0</v>
      </c>
      <c r="P1276" s="264">
        <f t="shared" si="144"/>
        <v>0</v>
      </c>
      <c r="Q1276" s="266">
        <f t="shared" si="143"/>
        <v>0</v>
      </c>
      <c r="T1276" s="264">
        <f t="shared" si="138"/>
        <v>0</v>
      </c>
      <c r="U1276" s="264">
        <f t="shared" si="139"/>
        <v>0</v>
      </c>
      <c r="V1276" s="264">
        <f t="shared" si="140"/>
        <v>0</v>
      </c>
      <c r="W1276" s="264">
        <f t="shared" si="141"/>
        <v>0</v>
      </c>
      <c r="X1276" s="264">
        <f t="shared" si="142"/>
        <v>0</v>
      </c>
    </row>
    <row r="1277" spans="1:24" ht="12.75" customHeight="1" x14ac:dyDescent="0.25">
      <c r="B1277" s="227"/>
      <c r="O1277" s="264">
        <f t="shared" si="137"/>
        <v>0</v>
      </c>
      <c r="P1277" s="264">
        <f t="shared" si="144"/>
        <v>0</v>
      </c>
      <c r="Q1277" s="266">
        <f t="shared" si="143"/>
        <v>0</v>
      </c>
      <c r="T1277" s="264">
        <f t="shared" si="138"/>
        <v>0</v>
      </c>
      <c r="U1277" s="264">
        <f t="shared" si="139"/>
        <v>0</v>
      </c>
      <c r="V1277" s="264">
        <f t="shared" si="140"/>
        <v>0</v>
      </c>
      <c r="W1277" s="264">
        <f t="shared" si="141"/>
        <v>0</v>
      </c>
      <c r="X1277" s="264">
        <f t="shared" si="142"/>
        <v>0</v>
      </c>
    </row>
    <row r="1278" spans="1:24" ht="12.75" customHeight="1" x14ac:dyDescent="0.25">
      <c r="B1278" s="227"/>
      <c r="O1278" s="264">
        <f t="shared" si="137"/>
        <v>0</v>
      </c>
      <c r="P1278" s="264">
        <f t="shared" si="144"/>
        <v>0</v>
      </c>
      <c r="Q1278" s="266">
        <f t="shared" si="143"/>
        <v>0</v>
      </c>
      <c r="T1278" s="264">
        <f t="shared" si="138"/>
        <v>0</v>
      </c>
      <c r="U1278" s="264">
        <f t="shared" si="139"/>
        <v>0</v>
      </c>
      <c r="V1278" s="264">
        <f t="shared" si="140"/>
        <v>0</v>
      </c>
      <c r="W1278" s="264">
        <f t="shared" si="141"/>
        <v>0</v>
      </c>
      <c r="X1278" s="264">
        <f t="shared" si="142"/>
        <v>0</v>
      </c>
    </row>
    <row r="1279" spans="1:24" ht="12.75" customHeight="1" x14ac:dyDescent="0.25">
      <c r="A1279" s="2" t="s">
        <v>262</v>
      </c>
      <c r="B1279" s="227" t="s">
        <v>630</v>
      </c>
      <c r="C1279" s="3" t="s">
        <v>258</v>
      </c>
      <c r="D1279" s="1">
        <v>20</v>
      </c>
      <c r="E1279" s="143">
        <f>H1279</f>
        <v>500</v>
      </c>
      <c r="F1279" s="144">
        <f>E1279*D1279</f>
        <v>10000</v>
      </c>
      <c r="H1279" s="146">
        <v>500</v>
      </c>
      <c r="J1279" s="264">
        <v>66.476197805036293</v>
      </c>
      <c r="K1279" s="264">
        <v>23.266669231762695</v>
      </c>
      <c r="L1279" s="264">
        <v>307.45134288208436</v>
      </c>
      <c r="M1279" s="264">
        <v>6.0315965327295871</v>
      </c>
      <c r="N1279" s="264">
        <v>96.774193548387089</v>
      </c>
      <c r="O1279" s="264">
        <f t="shared" si="137"/>
        <v>500</v>
      </c>
      <c r="P1279" s="264">
        <f t="shared" si="144"/>
        <v>10000</v>
      </c>
      <c r="Q1279" s="266">
        <f t="shared" si="143"/>
        <v>0</v>
      </c>
      <c r="T1279" s="264">
        <f t="shared" si="138"/>
        <v>1329.5239561007259</v>
      </c>
      <c r="U1279" s="264">
        <f t="shared" si="139"/>
        <v>465.33338463525388</v>
      </c>
      <c r="V1279" s="264">
        <f t="shared" si="140"/>
        <v>6149.0268576416875</v>
      </c>
      <c r="W1279" s="264">
        <f t="shared" si="141"/>
        <v>120.63193065459174</v>
      </c>
      <c r="X1279" s="264">
        <f t="shared" si="142"/>
        <v>1935.4838709677417</v>
      </c>
    </row>
    <row r="1280" spans="1:24" ht="12.75" customHeight="1" x14ac:dyDescent="0.25">
      <c r="B1280" s="227"/>
      <c r="O1280" s="264">
        <f t="shared" ref="O1280:O1343" si="145">E1280</f>
        <v>0</v>
      </c>
      <c r="P1280" s="264">
        <f t="shared" si="144"/>
        <v>0</v>
      </c>
      <c r="Q1280" s="266">
        <f t="shared" si="143"/>
        <v>0</v>
      </c>
      <c r="T1280" s="264">
        <f t="shared" si="138"/>
        <v>0</v>
      </c>
      <c r="U1280" s="264">
        <f t="shared" si="139"/>
        <v>0</v>
      </c>
      <c r="V1280" s="264">
        <f t="shared" si="140"/>
        <v>0</v>
      </c>
      <c r="W1280" s="264">
        <f t="shared" si="141"/>
        <v>0</v>
      </c>
      <c r="X1280" s="264">
        <f t="shared" si="142"/>
        <v>0</v>
      </c>
    </row>
    <row r="1281" spans="1:24" ht="12.75" customHeight="1" x14ac:dyDescent="0.25">
      <c r="B1281" s="227"/>
      <c r="O1281" s="264">
        <f t="shared" si="145"/>
        <v>0</v>
      </c>
      <c r="P1281" s="264">
        <f t="shared" si="144"/>
        <v>0</v>
      </c>
      <c r="Q1281" s="266">
        <f t="shared" si="143"/>
        <v>0</v>
      </c>
      <c r="T1281" s="264">
        <f t="shared" si="138"/>
        <v>0</v>
      </c>
      <c r="U1281" s="264">
        <f t="shared" si="139"/>
        <v>0</v>
      </c>
      <c r="V1281" s="264">
        <f t="shared" si="140"/>
        <v>0</v>
      </c>
      <c r="W1281" s="264">
        <f t="shared" si="141"/>
        <v>0</v>
      </c>
      <c r="X1281" s="264">
        <f t="shared" si="142"/>
        <v>0</v>
      </c>
    </row>
    <row r="1282" spans="1:24" ht="12.75" customHeight="1" x14ac:dyDescent="0.25">
      <c r="A1282" s="2" t="s">
        <v>139</v>
      </c>
      <c r="B1282" s="227" t="s">
        <v>631</v>
      </c>
      <c r="C1282" s="3" t="s">
        <v>258</v>
      </c>
      <c r="D1282" s="1">
        <v>12</v>
      </c>
      <c r="E1282" s="143">
        <f>H1282</f>
        <v>500</v>
      </c>
      <c r="F1282" s="144">
        <f>E1282*D1282</f>
        <v>6000</v>
      </c>
      <c r="H1282" s="146">
        <v>500</v>
      </c>
      <c r="J1282" s="264">
        <v>66.476197805036293</v>
      </c>
      <c r="K1282" s="264">
        <v>23.266669231762695</v>
      </c>
      <c r="L1282" s="264">
        <v>307.45134288208436</v>
      </c>
      <c r="M1282" s="264">
        <v>6.0315965327295871</v>
      </c>
      <c r="N1282" s="264">
        <v>96.774193548387089</v>
      </c>
      <c r="O1282" s="264">
        <f t="shared" si="145"/>
        <v>500</v>
      </c>
      <c r="P1282" s="264">
        <f t="shared" si="144"/>
        <v>6000</v>
      </c>
      <c r="Q1282" s="266">
        <f t="shared" si="143"/>
        <v>0</v>
      </c>
      <c r="T1282" s="264">
        <f t="shared" si="138"/>
        <v>797.71437366043551</v>
      </c>
      <c r="U1282" s="264">
        <f t="shared" si="139"/>
        <v>279.20003078115235</v>
      </c>
      <c r="V1282" s="264">
        <f t="shared" si="140"/>
        <v>3689.4161145850121</v>
      </c>
      <c r="W1282" s="264">
        <f t="shared" si="141"/>
        <v>72.379158392755045</v>
      </c>
      <c r="X1282" s="264">
        <f t="shared" si="142"/>
        <v>1161.2903225806451</v>
      </c>
    </row>
    <row r="1283" spans="1:24" ht="12.75" customHeight="1" x14ac:dyDescent="0.25">
      <c r="B1283" s="227"/>
      <c r="O1283" s="264">
        <f t="shared" si="145"/>
        <v>0</v>
      </c>
      <c r="P1283" s="264">
        <f t="shared" si="144"/>
        <v>0</v>
      </c>
      <c r="Q1283" s="266">
        <f t="shared" si="143"/>
        <v>0</v>
      </c>
      <c r="T1283" s="264">
        <f t="shared" si="138"/>
        <v>0</v>
      </c>
      <c r="U1283" s="264">
        <f t="shared" si="139"/>
        <v>0</v>
      </c>
      <c r="V1283" s="264">
        <f t="shared" si="140"/>
        <v>0</v>
      </c>
      <c r="W1283" s="264">
        <f t="shared" si="141"/>
        <v>0</v>
      </c>
      <c r="X1283" s="264">
        <f t="shared" si="142"/>
        <v>0</v>
      </c>
    </row>
    <row r="1284" spans="1:24" ht="12.75" customHeight="1" x14ac:dyDescent="0.25">
      <c r="B1284" s="227"/>
      <c r="O1284" s="264">
        <f t="shared" si="145"/>
        <v>0</v>
      </c>
      <c r="P1284" s="264">
        <f t="shared" si="144"/>
        <v>0</v>
      </c>
      <c r="Q1284" s="266">
        <f t="shared" si="143"/>
        <v>0</v>
      </c>
      <c r="T1284" s="264">
        <f t="shared" si="138"/>
        <v>0</v>
      </c>
      <c r="U1284" s="264">
        <f t="shared" si="139"/>
        <v>0</v>
      </c>
      <c r="V1284" s="264">
        <f t="shared" si="140"/>
        <v>0</v>
      </c>
      <c r="W1284" s="264">
        <f t="shared" si="141"/>
        <v>0</v>
      </c>
      <c r="X1284" s="264">
        <f t="shared" si="142"/>
        <v>0</v>
      </c>
    </row>
    <row r="1285" spans="1:24" ht="12.75" customHeight="1" x14ac:dyDescent="0.25">
      <c r="B1285" s="227"/>
      <c r="O1285" s="264">
        <f t="shared" si="145"/>
        <v>0</v>
      </c>
      <c r="P1285" s="264">
        <f t="shared" si="144"/>
        <v>0</v>
      </c>
      <c r="Q1285" s="266">
        <f t="shared" si="143"/>
        <v>0</v>
      </c>
      <c r="T1285" s="264">
        <f t="shared" si="138"/>
        <v>0</v>
      </c>
      <c r="U1285" s="264">
        <f t="shared" si="139"/>
        <v>0</v>
      </c>
      <c r="V1285" s="264">
        <f t="shared" si="140"/>
        <v>0</v>
      </c>
      <c r="W1285" s="264">
        <f t="shared" si="141"/>
        <v>0</v>
      </c>
      <c r="X1285" s="264">
        <f t="shared" si="142"/>
        <v>0</v>
      </c>
    </row>
    <row r="1286" spans="1:24" ht="12.75" customHeight="1" x14ac:dyDescent="0.25">
      <c r="A1286" s="2" t="s">
        <v>163</v>
      </c>
      <c r="B1286" s="227" t="s">
        <v>632</v>
      </c>
      <c r="C1286" s="3" t="s">
        <v>221</v>
      </c>
      <c r="D1286" s="1">
        <v>80</v>
      </c>
      <c r="E1286" s="143">
        <f>H1286</f>
        <v>350</v>
      </c>
      <c r="F1286" s="144">
        <f>E1286*D1286</f>
        <v>28000</v>
      </c>
      <c r="H1286" s="146">
        <v>350</v>
      </c>
      <c r="J1286" s="264">
        <v>46.533338463525403</v>
      </c>
      <c r="K1286" s="264">
        <v>16.286668462233887</v>
      </c>
      <c r="L1286" s="264">
        <v>215.21594001745905</v>
      </c>
      <c r="M1286" s="264">
        <v>4.2221175729107108</v>
      </c>
      <c r="N1286" s="264">
        <v>67.741935483870961</v>
      </c>
      <c r="O1286" s="264">
        <f t="shared" si="145"/>
        <v>350</v>
      </c>
      <c r="P1286" s="264">
        <f t="shared" si="144"/>
        <v>28000</v>
      </c>
      <c r="Q1286" s="266">
        <f t="shared" si="143"/>
        <v>0</v>
      </c>
      <c r="T1286" s="264">
        <f t="shared" si="138"/>
        <v>3722.6670770820324</v>
      </c>
      <c r="U1286" s="264">
        <f t="shared" si="139"/>
        <v>1302.933476978711</v>
      </c>
      <c r="V1286" s="264">
        <f t="shared" si="140"/>
        <v>17217.275201396726</v>
      </c>
      <c r="W1286" s="264">
        <f t="shared" si="141"/>
        <v>337.76940583285688</v>
      </c>
      <c r="X1286" s="264">
        <f t="shared" si="142"/>
        <v>5419.3548387096771</v>
      </c>
    </row>
    <row r="1287" spans="1:24" ht="12.75" customHeight="1" x14ac:dyDescent="0.25">
      <c r="B1287" s="227"/>
      <c r="O1287" s="264">
        <f t="shared" si="145"/>
        <v>0</v>
      </c>
      <c r="P1287" s="264">
        <f t="shared" si="144"/>
        <v>0</v>
      </c>
      <c r="Q1287" s="266">
        <f t="shared" si="143"/>
        <v>0</v>
      </c>
      <c r="T1287" s="264">
        <f t="shared" si="138"/>
        <v>0</v>
      </c>
      <c r="U1287" s="264">
        <f t="shared" si="139"/>
        <v>0</v>
      </c>
      <c r="V1287" s="264">
        <f t="shared" si="140"/>
        <v>0</v>
      </c>
      <c r="W1287" s="264">
        <f t="shared" si="141"/>
        <v>0</v>
      </c>
      <c r="X1287" s="264">
        <f t="shared" si="142"/>
        <v>0</v>
      </c>
    </row>
    <row r="1288" spans="1:24" ht="12.75" customHeight="1" x14ac:dyDescent="0.25">
      <c r="B1288" s="227"/>
      <c r="O1288" s="264">
        <f t="shared" si="145"/>
        <v>0</v>
      </c>
      <c r="P1288" s="264">
        <f t="shared" si="144"/>
        <v>0</v>
      </c>
      <c r="Q1288" s="266">
        <f t="shared" si="143"/>
        <v>0</v>
      </c>
      <c r="T1288" s="264">
        <f t="shared" ref="T1288:T1351" si="146">J1288*$D1288</f>
        <v>0</v>
      </c>
      <c r="U1288" s="264">
        <f t="shared" ref="U1288:U1351" si="147">K1288*$D1288</f>
        <v>0</v>
      </c>
      <c r="V1288" s="264">
        <f t="shared" ref="V1288:V1351" si="148">L1288*$D1288</f>
        <v>0</v>
      </c>
      <c r="W1288" s="264">
        <f t="shared" ref="W1288:W1351" si="149">M1288*$D1288</f>
        <v>0</v>
      </c>
      <c r="X1288" s="264">
        <f t="shared" ref="X1288:X1351" si="150">N1288*$D1288</f>
        <v>0</v>
      </c>
    </row>
    <row r="1289" spans="1:24" ht="12.75" customHeight="1" x14ac:dyDescent="0.25">
      <c r="A1289" s="2" t="s">
        <v>89</v>
      </c>
      <c r="B1289" s="227" t="s">
        <v>633</v>
      </c>
      <c r="C1289" s="3" t="s">
        <v>148</v>
      </c>
      <c r="D1289" s="1">
        <v>20</v>
      </c>
      <c r="E1289" s="143">
        <f>H1289</f>
        <v>400</v>
      </c>
      <c r="F1289" s="144">
        <f>E1289*D1289</f>
        <v>8000</v>
      </c>
      <c r="H1289" s="146">
        <v>400</v>
      </c>
      <c r="J1289" s="264">
        <v>53.180958244029028</v>
      </c>
      <c r="K1289" s="264">
        <v>18.613335385410156</v>
      </c>
      <c r="L1289" s="264">
        <v>245.96107430566749</v>
      </c>
      <c r="M1289" s="264">
        <v>4.8252772261836698</v>
      </c>
      <c r="N1289" s="264">
        <v>77.41935483870968</v>
      </c>
      <c r="O1289" s="264">
        <f t="shared" si="145"/>
        <v>400</v>
      </c>
      <c r="P1289" s="264">
        <f t="shared" si="144"/>
        <v>8000</v>
      </c>
      <c r="Q1289" s="266">
        <f t="shared" si="143"/>
        <v>0</v>
      </c>
      <c r="T1289" s="264">
        <f t="shared" si="146"/>
        <v>1063.6191648805807</v>
      </c>
      <c r="U1289" s="264">
        <f t="shared" si="147"/>
        <v>372.26670770820311</v>
      </c>
      <c r="V1289" s="264">
        <f t="shared" si="148"/>
        <v>4919.2214861133498</v>
      </c>
      <c r="W1289" s="264">
        <f t="shared" si="149"/>
        <v>96.505544523673393</v>
      </c>
      <c r="X1289" s="264">
        <f t="shared" si="150"/>
        <v>1548.3870967741937</v>
      </c>
    </row>
    <row r="1290" spans="1:24" ht="12.75" customHeight="1" x14ac:dyDescent="0.25">
      <c r="B1290" s="227"/>
      <c r="O1290" s="264">
        <f t="shared" si="145"/>
        <v>0</v>
      </c>
      <c r="P1290" s="264">
        <f t="shared" si="144"/>
        <v>0</v>
      </c>
      <c r="Q1290" s="266">
        <f t="shared" si="143"/>
        <v>0</v>
      </c>
      <c r="T1290" s="264">
        <f t="shared" si="146"/>
        <v>0</v>
      </c>
      <c r="U1290" s="264">
        <f t="shared" si="147"/>
        <v>0</v>
      </c>
      <c r="V1290" s="264">
        <f t="shared" si="148"/>
        <v>0</v>
      </c>
      <c r="W1290" s="264">
        <f t="shared" si="149"/>
        <v>0</v>
      </c>
      <c r="X1290" s="264">
        <f t="shared" si="150"/>
        <v>0</v>
      </c>
    </row>
    <row r="1291" spans="1:24" ht="12.75" customHeight="1" x14ac:dyDescent="0.25">
      <c r="B1291" s="227"/>
      <c r="O1291" s="264">
        <f t="shared" si="145"/>
        <v>0</v>
      </c>
      <c r="P1291" s="264">
        <f t="shared" si="144"/>
        <v>0</v>
      </c>
      <c r="Q1291" s="266">
        <f t="shared" ref="Q1291:Q1354" si="151">F1291-P1291</f>
        <v>0</v>
      </c>
      <c r="T1291" s="264">
        <f t="shared" si="146"/>
        <v>0</v>
      </c>
      <c r="U1291" s="264">
        <f t="shared" si="147"/>
        <v>0</v>
      </c>
      <c r="V1291" s="264">
        <f t="shared" si="148"/>
        <v>0</v>
      </c>
      <c r="W1291" s="264">
        <f t="shared" si="149"/>
        <v>0</v>
      </c>
      <c r="X1291" s="264">
        <f t="shared" si="150"/>
        <v>0</v>
      </c>
    </row>
    <row r="1292" spans="1:24" ht="12.75" customHeight="1" x14ac:dyDescent="0.25">
      <c r="B1292" s="227"/>
      <c r="O1292" s="264">
        <f t="shared" si="145"/>
        <v>0</v>
      </c>
      <c r="P1292" s="264">
        <f t="shared" si="144"/>
        <v>0</v>
      </c>
      <c r="Q1292" s="266">
        <f t="shared" si="151"/>
        <v>0</v>
      </c>
      <c r="T1292" s="264">
        <f t="shared" si="146"/>
        <v>0</v>
      </c>
      <c r="U1292" s="264">
        <f t="shared" si="147"/>
        <v>0</v>
      </c>
      <c r="V1292" s="264">
        <f t="shared" si="148"/>
        <v>0</v>
      </c>
      <c r="W1292" s="264">
        <f t="shared" si="149"/>
        <v>0</v>
      </c>
      <c r="X1292" s="264">
        <f t="shared" si="150"/>
        <v>0</v>
      </c>
    </row>
    <row r="1293" spans="1:24" ht="12.75" customHeight="1" x14ac:dyDescent="0.25">
      <c r="A1293" s="2" t="s">
        <v>43</v>
      </c>
      <c r="B1293" s="227" t="s">
        <v>634</v>
      </c>
      <c r="C1293" s="3" t="s">
        <v>148</v>
      </c>
      <c r="D1293" s="1">
        <v>20</v>
      </c>
      <c r="E1293" s="143">
        <f>H1293</f>
        <v>166</v>
      </c>
      <c r="F1293" s="144">
        <f>E1293*D1293</f>
        <v>3320</v>
      </c>
      <c r="H1293" s="146">
        <v>166</v>
      </c>
      <c r="J1293" s="264">
        <v>22.070097671272048</v>
      </c>
      <c r="K1293" s="264">
        <v>7.7245341849452149</v>
      </c>
      <c r="L1293" s="264">
        <v>102.07384583685202</v>
      </c>
      <c r="M1293" s="264">
        <v>2.0024900488662229</v>
      </c>
      <c r="N1293" s="264">
        <v>32.129032258064512</v>
      </c>
      <c r="O1293" s="264">
        <f t="shared" si="145"/>
        <v>166</v>
      </c>
      <c r="P1293" s="264">
        <f t="shared" ref="P1293:P1356" si="152">O1293*D1293</f>
        <v>3320</v>
      </c>
      <c r="Q1293" s="266">
        <f t="shared" si="151"/>
        <v>0</v>
      </c>
      <c r="T1293" s="264">
        <f t="shared" si="146"/>
        <v>441.40195342544098</v>
      </c>
      <c r="U1293" s="264">
        <f t="shared" si="147"/>
        <v>154.49068369890429</v>
      </c>
      <c r="V1293" s="264">
        <f t="shared" si="148"/>
        <v>2041.4769167370403</v>
      </c>
      <c r="W1293" s="264">
        <f t="shared" si="149"/>
        <v>40.049800977324459</v>
      </c>
      <c r="X1293" s="264">
        <f t="shared" si="150"/>
        <v>642.58064516129025</v>
      </c>
    </row>
    <row r="1294" spans="1:24" ht="12.75" customHeight="1" x14ac:dyDescent="0.25">
      <c r="B1294" s="227"/>
      <c r="O1294" s="264">
        <f t="shared" si="145"/>
        <v>0</v>
      </c>
      <c r="P1294" s="264">
        <f t="shared" si="152"/>
        <v>0</v>
      </c>
      <c r="Q1294" s="266">
        <f t="shared" si="151"/>
        <v>0</v>
      </c>
      <c r="T1294" s="264">
        <f t="shared" si="146"/>
        <v>0</v>
      </c>
      <c r="U1294" s="264">
        <f t="shared" si="147"/>
        <v>0</v>
      </c>
      <c r="V1294" s="264">
        <f t="shared" si="148"/>
        <v>0</v>
      </c>
      <c r="W1294" s="264">
        <f t="shared" si="149"/>
        <v>0</v>
      </c>
      <c r="X1294" s="264">
        <f t="shared" si="150"/>
        <v>0</v>
      </c>
    </row>
    <row r="1295" spans="1:24" ht="12.75" customHeight="1" x14ac:dyDescent="0.25">
      <c r="B1295" s="227"/>
      <c r="O1295" s="264">
        <f t="shared" si="145"/>
        <v>0</v>
      </c>
      <c r="P1295" s="264">
        <f t="shared" si="152"/>
        <v>0</v>
      </c>
      <c r="Q1295" s="266">
        <f t="shared" si="151"/>
        <v>0</v>
      </c>
      <c r="T1295" s="264">
        <f t="shared" si="146"/>
        <v>0</v>
      </c>
      <c r="U1295" s="264">
        <f t="shared" si="147"/>
        <v>0</v>
      </c>
      <c r="V1295" s="264">
        <f t="shared" si="148"/>
        <v>0</v>
      </c>
      <c r="W1295" s="264">
        <f t="shared" si="149"/>
        <v>0</v>
      </c>
      <c r="X1295" s="264">
        <f t="shared" si="150"/>
        <v>0</v>
      </c>
    </row>
    <row r="1296" spans="1:24" ht="12.75" customHeight="1" x14ac:dyDescent="0.25">
      <c r="B1296" s="227"/>
      <c r="O1296" s="264">
        <f t="shared" si="145"/>
        <v>0</v>
      </c>
      <c r="P1296" s="264">
        <f t="shared" si="152"/>
        <v>0</v>
      </c>
      <c r="Q1296" s="266">
        <f t="shared" si="151"/>
        <v>0</v>
      </c>
      <c r="T1296" s="264">
        <f t="shared" si="146"/>
        <v>0</v>
      </c>
      <c r="U1296" s="264">
        <f t="shared" si="147"/>
        <v>0</v>
      </c>
      <c r="V1296" s="264">
        <f t="shared" si="148"/>
        <v>0</v>
      </c>
      <c r="W1296" s="264">
        <f t="shared" si="149"/>
        <v>0</v>
      </c>
      <c r="X1296" s="264">
        <f t="shared" si="150"/>
        <v>0</v>
      </c>
    </row>
    <row r="1297" spans="1:24" ht="12.75" customHeight="1" x14ac:dyDescent="0.25">
      <c r="A1297" s="2" t="s">
        <v>164</v>
      </c>
      <c r="B1297" s="227" t="s">
        <v>635</v>
      </c>
      <c r="C1297" s="3" t="s">
        <v>148</v>
      </c>
      <c r="D1297" s="1">
        <v>20</v>
      </c>
      <c r="E1297" s="143">
        <f>H1297</f>
        <v>100</v>
      </c>
      <c r="F1297" s="144">
        <f>E1297*D1297</f>
        <v>2000</v>
      </c>
      <c r="H1297" s="146">
        <v>100</v>
      </c>
      <c r="J1297" s="264">
        <v>13.295239561007257</v>
      </c>
      <c r="K1297" s="264">
        <v>4.6533338463525391</v>
      </c>
      <c r="L1297" s="264">
        <v>61.490268576416874</v>
      </c>
      <c r="M1297" s="264">
        <v>1.2063193065459175</v>
      </c>
      <c r="N1297" s="264">
        <v>19.35483870967742</v>
      </c>
      <c r="O1297" s="264">
        <f t="shared" si="145"/>
        <v>100</v>
      </c>
      <c r="P1297" s="264">
        <f t="shared" si="152"/>
        <v>2000</v>
      </c>
      <c r="Q1297" s="266">
        <f t="shared" si="151"/>
        <v>0</v>
      </c>
      <c r="T1297" s="264">
        <f t="shared" si="146"/>
        <v>265.90479122014517</v>
      </c>
      <c r="U1297" s="264">
        <f t="shared" si="147"/>
        <v>93.066676927050779</v>
      </c>
      <c r="V1297" s="264">
        <f t="shared" si="148"/>
        <v>1229.8053715283374</v>
      </c>
      <c r="W1297" s="264">
        <f t="shared" si="149"/>
        <v>24.126386130918348</v>
      </c>
      <c r="X1297" s="264">
        <f t="shared" si="150"/>
        <v>387.09677419354841</v>
      </c>
    </row>
    <row r="1298" spans="1:24" ht="12.75" customHeight="1" x14ac:dyDescent="0.25">
      <c r="B1298" s="227"/>
      <c r="O1298" s="264">
        <f t="shared" si="145"/>
        <v>0</v>
      </c>
      <c r="P1298" s="264">
        <f t="shared" si="152"/>
        <v>0</v>
      </c>
      <c r="Q1298" s="266">
        <f t="shared" si="151"/>
        <v>0</v>
      </c>
      <c r="T1298" s="264">
        <f t="shared" si="146"/>
        <v>0</v>
      </c>
      <c r="U1298" s="264">
        <f t="shared" si="147"/>
        <v>0</v>
      </c>
      <c r="V1298" s="264">
        <f t="shared" si="148"/>
        <v>0</v>
      </c>
      <c r="W1298" s="264">
        <f t="shared" si="149"/>
        <v>0</v>
      </c>
      <c r="X1298" s="264">
        <f t="shared" si="150"/>
        <v>0</v>
      </c>
    </row>
    <row r="1299" spans="1:24" ht="12.75" customHeight="1" x14ac:dyDescent="0.25">
      <c r="B1299" s="227"/>
      <c r="O1299" s="264">
        <f t="shared" si="145"/>
        <v>0</v>
      </c>
      <c r="P1299" s="264">
        <f t="shared" si="152"/>
        <v>0</v>
      </c>
      <c r="Q1299" s="266">
        <f t="shared" si="151"/>
        <v>0</v>
      </c>
      <c r="T1299" s="264">
        <f t="shared" si="146"/>
        <v>0</v>
      </c>
      <c r="U1299" s="264">
        <f t="shared" si="147"/>
        <v>0</v>
      </c>
      <c r="V1299" s="264">
        <f t="shared" si="148"/>
        <v>0</v>
      </c>
      <c r="W1299" s="264">
        <f t="shared" si="149"/>
        <v>0</v>
      </c>
      <c r="X1299" s="264">
        <f t="shared" si="150"/>
        <v>0</v>
      </c>
    </row>
    <row r="1300" spans="1:24" ht="12.75" customHeight="1" x14ac:dyDescent="0.25">
      <c r="A1300" s="2" t="s">
        <v>232</v>
      </c>
      <c r="B1300" s="227" t="s">
        <v>636</v>
      </c>
      <c r="C1300" s="3" t="s">
        <v>148</v>
      </c>
      <c r="D1300" s="1">
        <v>20</v>
      </c>
      <c r="E1300" s="143">
        <f>H1300</f>
        <v>100</v>
      </c>
      <c r="F1300" s="144">
        <f>E1300*D1300</f>
        <v>2000</v>
      </c>
      <c r="H1300" s="146">
        <v>100</v>
      </c>
      <c r="J1300" s="264">
        <v>13.295239561007257</v>
      </c>
      <c r="K1300" s="264">
        <v>4.6533338463525391</v>
      </c>
      <c r="L1300" s="264">
        <v>61.490268576416874</v>
      </c>
      <c r="M1300" s="264">
        <v>1.2063193065459175</v>
      </c>
      <c r="N1300" s="264">
        <v>19.35483870967742</v>
      </c>
      <c r="O1300" s="264">
        <f t="shared" si="145"/>
        <v>100</v>
      </c>
      <c r="P1300" s="264">
        <f t="shared" si="152"/>
        <v>2000</v>
      </c>
      <c r="Q1300" s="266">
        <f t="shared" si="151"/>
        <v>0</v>
      </c>
      <c r="T1300" s="264">
        <f t="shared" si="146"/>
        <v>265.90479122014517</v>
      </c>
      <c r="U1300" s="264">
        <f t="shared" si="147"/>
        <v>93.066676927050779</v>
      </c>
      <c r="V1300" s="264">
        <f t="shared" si="148"/>
        <v>1229.8053715283374</v>
      </c>
      <c r="W1300" s="264">
        <f t="shared" si="149"/>
        <v>24.126386130918348</v>
      </c>
      <c r="X1300" s="264">
        <f t="shared" si="150"/>
        <v>387.09677419354841</v>
      </c>
    </row>
    <row r="1301" spans="1:24" ht="12.75" customHeight="1" x14ac:dyDescent="0.25">
      <c r="B1301" s="227"/>
      <c r="O1301" s="264">
        <f t="shared" si="145"/>
        <v>0</v>
      </c>
      <c r="P1301" s="264">
        <f t="shared" si="152"/>
        <v>0</v>
      </c>
      <c r="Q1301" s="266">
        <f t="shared" si="151"/>
        <v>0</v>
      </c>
      <c r="T1301" s="264">
        <f t="shared" si="146"/>
        <v>0</v>
      </c>
      <c r="U1301" s="264">
        <f t="shared" si="147"/>
        <v>0</v>
      </c>
      <c r="V1301" s="264">
        <f t="shared" si="148"/>
        <v>0</v>
      </c>
      <c r="W1301" s="264">
        <f t="shared" si="149"/>
        <v>0</v>
      </c>
      <c r="X1301" s="264">
        <f t="shared" si="150"/>
        <v>0</v>
      </c>
    </row>
    <row r="1302" spans="1:24" ht="12.75" customHeight="1" thickBot="1" x14ac:dyDescent="0.3">
      <c r="B1302" s="227"/>
      <c r="O1302" s="264">
        <f t="shared" si="145"/>
        <v>0</v>
      </c>
      <c r="P1302" s="264">
        <f t="shared" si="152"/>
        <v>0</v>
      </c>
      <c r="Q1302" s="266">
        <f t="shared" si="151"/>
        <v>0</v>
      </c>
      <c r="T1302" s="264">
        <f t="shared" si="146"/>
        <v>0</v>
      </c>
      <c r="U1302" s="264">
        <f t="shared" si="147"/>
        <v>0</v>
      </c>
      <c r="V1302" s="264">
        <f t="shared" si="148"/>
        <v>0</v>
      </c>
      <c r="W1302" s="264">
        <f t="shared" si="149"/>
        <v>0</v>
      </c>
      <c r="X1302" s="264">
        <f t="shared" si="150"/>
        <v>0</v>
      </c>
    </row>
    <row r="1303" spans="1:24" ht="14.5" thickBot="1" x14ac:dyDescent="0.3">
      <c r="A1303" s="59" t="s">
        <v>104</v>
      </c>
      <c r="B1303" s="60" t="s">
        <v>637</v>
      </c>
      <c r="C1303" s="61"/>
      <c r="D1303" s="62"/>
      <c r="E1303" s="151"/>
      <c r="F1303" s="152">
        <f>F1300+F1297+F1293+F1289+F1286+F1282+F1279+F1273+F1267</f>
        <v>93120</v>
      </c>
      <c r="O1303" s="264">
        <f t="shared" si="145"/>
        <v>0</v>
      </c>
      <c r="P1303" s="264">
        <f t="shared" si="152"/>
        <v>0</v>
      </c>
      <c r="T1303" s="264">
        <f t="shared" si="146"/>
        <v>0</v>
      </c>
      <c r="U1303" s="264">
        <f t="shared" si="147"/>
        <v>0</v>
      </c>
      <c r="V1303" s="264">
        <f t="shared" si="148"/>
        <v>0</v>
      </c>
      <c r="W1303" s="264">
        <f t="shared" si="149"/>
        <v>0</v>
      </c>
      <c r="X1303" s="264">
        <f t="shared" si="150"/>
        <v>0</v>
      </c>
    </row>
    <row r="1304" spans="1:24" ht="14.5" thickBot="1" x14ac:dyDescent="0.3">
      <c r="A1304" s="63"/>
      <c r="B1304" s="64"/>
      <c r="C1304" s="65"/>
      <c r="D1304" s="66"/>
      <c r="E1304" s="184"/>
      <c r="F1304" s="185"/>
      <c r="O1304" s="264">
        <f t="shared" si="145"/>
        <v>0</v>
      </c>
      <c r="P1304" s="264">
        <f t="shared" si="152"/>
        <v>0</v>
      </c>
      <c r="Q1304" s="266">
        <f t="shared" si="151"/>
        <v>0</v>
      </c>
      <c r="R1304" s="266">
        <f>F1303</f>
        <v>93120</v>
      </c>
      <c r="T1304" s="264">
        <f t="shared" si="146"/>
        <v>0</v>
      </c>
      <c r="U1304" s="264">
        <f t="shared" si="147"/>
        <v>0</v>
      </c>
      <c r="V1304" s="264">
        <f t="shared" si="148"/>
        <v>0</v>
      </c>
      <c r="W1304" s="264">
        <f t="shared" si="149"/>
        <v>0</v>
      </c>
      <c r="X1304" s="264">
        <f t="shared" si="150"/>
        <v>0</v>
      </c>
    </row>
    <row r="1305" spans="1:24" ht="14.5" thickBot="1" x14ac:dyDescent="0.3">
      <c r="A1305" s="210" t="s">
        <v>638</v>
      </c>
      <c r="B1305" s="211"/>
      <c r="C1305" s="211"/>
      <c r="D1305" s="211"/>
      <c r="E1305" s="211"/>
      <c r="F1305" s="212"/>
      <c r="O1305" s="264">
        <f t="shared" si="145"/>
        <v>0</v>
      </c>
      <c r="P1305" s="264">
        <f t="shared" si="152"/>
        <v>0</v>
      </c>
      <c r="Q1305" s="266">
        <f t="shared" si="151"/>
        <v>0</v>
      </c>
      <c r="T1305" s="264">
        <f t="shared" si="146"/>
        <v>0</v>
      </c>
      <c r="U1305" s="264">
        <f t="shared" si="147"/>
        <v>0</v>
      </c>
      <c r="V1305" s="264">
        <f t="shared" si="148"/>
        <v>0</v>
      </c>
      <c r="W1305" s="264">
        <f t="shared" si="149"/>
        <v>0</v>
      </c>
      <c r="X1305" s="264">
        <f t="shared" si="150"/>
        <v>0</v>
      </c>
    </row>
    <row r="1306" spans="1:24" ht="12.75" customHeight="1" x14ac:dyDescent="0.25">
      <c r="A1306" s="5"/>
      <c r="B1306" s="4"/>
      <c r="C1306" s="6"/>
      <c r="D1306" s="7"/>
      <c r="O1306" s="264">
        <f t="shared" si="145"/>
        <v>0</v>
      </c>
      <c r="P1306" s="264">
        <f t="shared" si="152"/>
        <v>0</v>
      </c>
      <c r="Q1306" s="266">
        <f t="shared" si="151"/>
        <v>0</v>
      </c>
      <c r="T1306" s="264">
        <f t="shared" si="146"/>
        <v>0</v>
      </c>
      <c r="U1306" s="264">
        <f t="shared" si="147"/>
        <v>0</v>
      </c>
      <c r="V1306" s="264">
        <f t="shared" si="148"/>
        <v>0</v>
      </c>
      <c r="W1306" s="264">
        <f t="shared" si="149"/>
        <v>0</v>
      </c>
      <c r="X1306" s="264">
        <f t="shared" si="150"/>
        <v>0</v>
      </c>
    </row>
    <row r="1307" spans="1:24" ht="12.75" customHeight="1" x14ac:dyDescent="0.25">
      <c r="A1307" s="2" t="s">
        <v>233</v>
      </c>
      <c r="B1307" s="227" t="s">
        <v>639</v>
      </c>
      <c r="C1307" s="3" t="s">
        <v>148</v>
      </c>
      <c r="D1307" s="1">
        <v>20</v>
      </c>
      <c r="E1307" s="143">
        <f>H1307</f>
        <v>8350</v>
      </c>
      <c r="F1307" s="144">
        <f>E1307*D1307</f>
        <v>167000</v>
      </c>
      <c r="H1307" s="146">
        <v>8350</v>
      </c>
      <c r="J1307" s="264">
        <v>1110.152503344106</v>
      </c>
      <c r="K1307" s="264">
        <v>388.55337617043705</v>
      </c>
      <c r="L1307" s="264">
        <v>5134.4374261308085</v>
      </c>
      <c r="M1307" s="264">
        <v>100.72766209658411</v>
      </c>
      <c r="N1307" s="264">
        <v>1616.1290322580644</v>
      </c>
      <c r="O1307" s="264">
        <f t="shared" si="145"/>
        <v>8350</v>
      </c>
      <c r="P1307" s="264">
        <f t="shared" si="152"/>
        <v>167000</v>
      </c>
      <c r="Q1307" s="266">
        <f t="shared" si="151"/>
        <v>0</v>
      </c>
      <c r="T1307" s="264">
        <f t="shared" si="146"/>
        <v>22203.050066882119</v>
      </c>
      <c r="U1307" s="264">
        <f t="shared" si="147"/>
        <v>7771.0675234087412</v>
      </c>
      <c r="V1307" s="264">
        <f t="shared" si="148"/>
        <v>102688.74852261617</v>
      </c>
      <c r="W1307" s="264">
        <f t="shared" si="149"/>
        <v>2014.5532419316824</v>
      </c>
      <c r="X1307" s="264">
        <f t="shared" si="150"/>
        <v>32322.580645161288</v>
      </c>
    </row>
    <row r="1308" spans="1:24" ht="12.75" customHeight="1" x14ac:dyDescent="0.25">
      <c r="B1308" s="227"/>
      <c r="O1308" s="264">
        <f t="shared" si="145"/>
        <v>0</v>
      </c>
      <c r="P1308" s="264">
        <f t="shared" si="152"/>
        <v>0</v>
      </c>
      <c r="Q1308" s="266">
        <f t="shared" si="151"/>
        <v>0</v>
      </c>
      <c r="T1308" s="264">
        <f t="shared" si="146"/>
        <v>0</v>
      </c>
      <c r="U1308" s="264">
        <f t="shared" si="147"/>
        <v>0</v>
      </c>
      <c r="V1308" s="264">
        <f t="shared" si="148"/>
        <v>0</v>
      </c>
      <c r="W1308" s="264">
        <f t="shared" si="149"/>
        <v>0</v>
      </c>
      <c r="X1308" s="264">
        <f t="shared" si="150"/>
        <v>0</v>
      </c>
    </row>
    <row r="1309" spans="1:24" ht="12.75" customHeight="1" x14ac:dyDescent="0.25">
      <c r="B1309" s="227"/>
      <c r="O1309" s="264">
        <f t="shared" si="145"/>
        <v>0</v>
      </c>
      <c r="P1309" s="264">
        <f t="shared" si="152"/>
        <v>0</v>
      </c>
      <c r="Q1309" s="266">
        <f t="shared" si="151"/>
        <v>0</v>
      </c>
      <c r="T1309" s="264">
        <f t="shared" si="146"/>
        <v>0</v>
      </c>
      <c r="U1309" s="264">
        <f t="shared" si="147"/>
        <v>0</v>
      </c>
      <c r="V1309" s="264">
        <f t="shared" si="148"/>
        <v>0</v>
      </c>
      <c r="W1309" s="264">
        <f t="shared" si="149"/>
        <v>0</v>
      </c>
      <c r="X1309" s="264">
        <f t="shared" si="150"/>
        <v>0</v>
      </c>
    </row>
    <row r="1310" spans="1:24" ht="12.75" customHeight="1" x14ac:dyDescent="0.25">
      <c r="A1310" s="2" t="s">
        <v>55</v>
      </c>
      <c r="B1310" s="227" t="s">
        <v>640</v>
      </c>
      <c r="C1310" s="3" t="s">
        <v>148</v>
      </c>
      <c r="D1310" s="1">
        <v>20</v>
      </c>
      <c r="E1310" s="143">
        <f>H1310</f>
        <v>5000</v>
      </c>
      <c r="F1310" s="144">
        <f>E1310*D1310</f>
        <v>100000</v>
      </c>
      <c r="H1310" s="146">
        <v>5000</v>
      </c>
      <c r="J1310" s="264">
        <v>664.76197805036293</v>
      </c>
      <c r="K1310" s="264">
        <v>232.66669231762697</v>
      </c>
      <c r="L1310" s="264">
        <v>3074.5134288208437</v>
      </c>
      <c r="M1310" s="264">
        <v>60.315965327295871</v>
      </c>
      <c r="N1310" s="264">
        <v>967.74193548387098</v>
      </c>
      <c r="O1310" s="264">
        <f t="shared" si="145"/>
        <v>5000</v>
      </c>
      <c r="P1310" s="264">
        <f t="shared" si="152"/>
        <v>100000</v>
      </c>
      <c r="Q1310" s="266">
        <f t="shared" si="151"/>
        <v>0</v>
      </c>
      <c r="T1310" s="264">
        <f t="shared" si="146"/>
        <v>13295.239561007258</v>
      </c>
      <c r="U1310" s="264">
        <f t="shared" si="147"/>
        <v>4653.3338463525397</v>
      </c>
      <c r="V1310" s="264">
        <f t="shared" si="148"/>
        <v>61490.268576416871</v>
      </c>
      <c r="W1310" s="264">
        <f t="shared" si="149"/>
        <v>1206.3193065459175</v>
      </c>
      <c r="X1310" s="264">
        <f t="shared" si="150"/>
        <v>19354.83870967742</v>
      </c>
    </row>
    <row r="1311" spans="1:24" ht="12.75" customHeight="1" x14ac:dyDescent="0.25">
      <c r="B1311" s="227"/>
      <c r="O1311" s="264">
        <f t="shared" si="145"/>
        <v>0</v>
      </c>
      <c r="P1311" s="264">
        <f t="shared" si="152"/>
        <v>0</v>
      </c>
      <c r="Q1311" s="266">
        <f t="shared" si="151"/>
        <v>0</v>
      </c>
      <c r="T1311" s="264">
        <f t="shared" si="146"/>
        <v>0</v>
      </c>
      <c r="U1311" s="264">
        <f t="shared" si="147"/>
        <v>0</v>
      </c>
      <c r="V1311" s="264">
        <f t="shared" si="148"/>
        <v>0</v>
      </c>
      <c r="W1311" s="264">
        <f t="shared" si="149"/>
        <v>0</v>
      </c>
      <c r="X1311" s="264">
        <f t="shared" si="150"/>
        <v>0</v>
      </c>
    </row>
    <row r="1312" spans="1:24" ht="12.75" customHeight="1" x14ac:dyDescent="0.25">
      <c r="B1312" s="227"/>
      <c r="O1312" s="264">
        <f t="shared" si="145"/>
        <v>0</v>
      </c>
      <c r="P1312" s="264">
        <f t="shared" si="152"/>
        <v>0</v>
      </c>
      <c r="Q1312" s="266">
        <f t="shared" si="151"/>
        <v>0</v>
      </c>
      <c r="T1312" s="264">
        <f t="shared" si="146"/>
        <v>0</v>
      </c>
      <c r="U1312" s="264">
        <f t="shared" si="147"/>
        <v>0</v>
      </c>
      <c r="V1312" s="264">
        <f t="shared" si="148"/>
        <v>0</v>
      </c>
      <c r="W1312" s="264">
        <f t="shared" si="149"/>
        <v>0</v>
      </c>
      <c r="X1312" s="264">
        <f t="shared" si="150"/>
        <v>0</v>
      </c>
    </row>
    <row r="1313" spans="1:24" ht="12.75" customHeight="1" x14ac:dyDescent="0.25">
      <c r="A1313" s="2" t="s">
        <v>263</v>
      </c>
      <c r="B1313" s="227" t="s">
        <v>641</v>
      </c>
      <c r="C1313" s="3" t="s">
        <v>148</v>
      </c>
      <c r="D1313" s="1">
        <v>12</v>
      </c>
      <c r="E1313" s="143">
        <f>H1313</f>
        <v>300</v>
      </c>
      <c r="F1313" s="144">
        <f>E1313*D1313</f>
        <v>3600</v>
      </c>
      <c r="H1313" s="146">
        <v>300</v>
      </c>
      <c r="J1313" s="264">
        <v>39.885718683021771</v>
      </c>
      <c r="K1313" s="264">
        <v>13.960001539057618</v>
      </c>
      <c r="L1313" s="264">
        <v>184.47080572925063</v>
      </c>
      <c r="M1313" s="264">
        <v>3.6189579196377522</v>
      </c>
      <c r="N1313" s="264">
        <v>58.064516129032256</v>
      </c>
      <c r="O1313" s="264">
        <f t="shared" si="145"/>
        <v>300</v>
      </c>
      <c r="P1313" s="264">
        <f t="shared" si="152"/>
        <v>3600</v>
      </c>
      <c r="Q1313" s="266">
        <f t="shared" si="151"/>
        <v>0</v>
      </c>
      <c r="T1313" s="264">
        <f t="shared" si="146"/>
        <v>478.62862419626128</v>
      </c>
      <c r="U1313" s="264">
        <f t="shared" si="147"/>
        <v>167.52001846869143</v>
      </c>
      <c r="V1313" s="264">
        <f t="shared" si="148"/>
        <v>2213.6496687510075</v>
      </c>
      <c r="W1313" s="264">
        <f t="shared" si="149"/>
        <v>43.427495035653024</v>
      </c>
      <c r="X1313" s="264">
        <f t="shared" si="150"/>
        <v>696.77419354838707</v>
      </c>
    </row>
    <row r="1314" spans="1:24" ht="12.75" customHeight="1" x14ac:dyDescent="0.25">
      <c r="B1314" s="227"/>
      <c r="O1314" s="264">
        <f t="shared" si="145"/>
        <v>0</v>
      </c>
      <c r="P1314" s="264">
        <f t="shared" si="152"/>
        <v>0</v>
      </c>
      <c r="Q1314" s="266">
        <f t="shared" si="151"/>
        <v>0</v>
      </c>
      <c r="T1314" s="264">
        <f t="shared" si="146"/>
        <v>0</v>
      </c>
      <c r="U1314" s="264">
        <f t="shared" si="147"/>
        <v>0</v>
      </c>
      <c r="V1314" s="264">
        <f t="shared" si="148"/>
        <v>0</v>
      </c>
      <c r="W1314" s="264">
        <f t="shared" si="149"/>
        <v>0</v>
      </c>
      <c r="X1314" s="264">
        <f t="shared" si="150"/>
        <v>0</v>
      </c>
    </row>
    <row r="1315" spans="1:24" ht="12.75" customHeight="1" x14ac:dyDescent="0.25">
      <c r="B1315" s="227"/>
      <c r="O1315" s="264">
        <f t="shared" si="145"/>
        <v>0</v>
      </c>
      <c r="P1315" s="264">
        <f t="shared" si="152"/>
        <v>0</v>
      </c>
      <c r="Q1315" s="266">
        <f t="shared" si="151"/>
        <v>0</v>
      </c>
      <c r="T1315" s="264">
        <f t="shared" si="146"/>
        <v>0</v>
      </c>
      <c r="U1315" s="264">
        <f t="shared" si="147"/>
        <v>0</v>
      </c>
      <c r="V1315" s="264">
        <f t="shared" si="148"/>
        <v>0</v>
      </c>
      <c r="W1315" s="264">
        <f t="shared" si="149"/>
        <v>0</v>
      </c>
      <c r="X1315" s="264">
        <f t="shared" si="150"/>
        <v>0</v>
      </c>
    </row>
    <row r="1316" spans="1:24" ht="12.75" customHeight="1" x14ac:dyDescent="0.25">
      <c r="A1316" s="2" t="s">
        <v>70</v>
      </c>
      <c r="B1316" s="227" t="s">
        <v>642</v>
      </c>
      <c r="C1316" s="3" t="s">
        <v>148</v>
      </c>
      <c r="D1316" s="1">
        <v>12</v>
      </c>
      <c r="E1316" s="143">
        <f>H1316</f>
        <v>1000</v>
      </c>
      <c r="F1316" s="144">
        <f>E1316*D1316</f>
        <v>12000</v>
      </c>
      <c r="H1316" s="146">
        <v>1000</v>
      </c>
      <c r="J1316" s="264">
        <v>132.95239561007259</v>
      </c>
      <c r="K1316" s="264">
        <v>46.533338463525389</v>
      </c>
      <c r="L1316" s="264">
        <v>614.90268576416872</v>
      </c>
      <c r="M1316" s="264">
        <v>12.063193065459174</v>
      </c>
      <c r="N1316" s="264">
        <v>193.54838709677418</v>
      </c>
      <c r="O1316" s="264">
        <f t="shared" si="145"/>
        <v>1000</v>
      </c>
      <c r="P1316" s="264">
        <f t="shared" si="152"/>
        <v>12000</v>
      </c>
      <c r="Q1316" s="266">
        <f t="shared" si="151"/>
        <v>0</v>
      </c>
      <c r="T1316" s="264">
        <f t="shared" si="146"/>
        <v>1595.428747320871</v>
      </c>
      <c r="U1316" s="264">
        <f t="shared" si="147"/>
        <v>558.4000615623047</v>
      </c>
      <c r="V1316" s="264">
        <f t="shared" si="148"/>
        <v>7378.8322291700242</v>
      </c>
      <c r="W1316" s="264">
        <f t="shared" si="149"/>
        <v>144.75831678551009</v>
      </c>
      <c r="X1316" s="264">
        <f t="shared" si="150"/>
        <v>2322.5806451612902</v>
      </c>
    </row>
    <row r="1317" spans="1:24" ht="12.75" customHeight="1" x14ac:dyDescent="0.25">
      <c r="B1317" s="227"/>
      <c r="O1317" s="264">
        <f t="shared" si="145"/>
        <v>0</v>
      </c>
      <c r="P1317" s="264">
        <f t="shared" si="152"/>
        <v>0</v>
      </c>
      <c r="Q1317" s="266">
        <f t="shared" si="151"/>
        <v>0</v>
      </c>
      <c r="T1317" s="264">
        <f t="shared" si="146"/>
        <v>0</v>
      </c>
      <c r="U1317" s="264">
        <f t="shared" si="147"/>
        <v>0</v>
      </c>
      <c r="V1317" s="264">
        <f t="shared" si="148"/>
        <v>0</v>
      </c>
      <c r="W1317" s="264">
        <f t="shared" si="149"/>
        <v>0</v>
      </c>
      <c r="X1317" s="264">
        <f t="shared" si="150"/>
        <v>0</v>
      </c>
    </row>
    <row r="1318" spans="1:24" ht="12.75" customHeight="1" x14ac:dyDescent="0.25">
      <c r="A1318" s="2" t="s">
        <v>140</v>
      </c>
      <c r="B1318" s="227" t="s">
        <v>643</v>
      </c>
      <c r="C1318" s="3" t="s">
        <v>148</v>
      </c>
      <c r="D1318" s="1">
        <v>12</v>
      </c>
      <c r="E1318" s="143">
        <f>H1318</f>
        <v>400</v>
      </c>
      <c r="F1318" s="144">
        <f>E1318*D1318</f>
        <v>4800</v>
      </c>
      <c r="H1318" s="146">
        <v>400</v>
      </c>
      <c r="J1318" s="264">
        <v>53.180958244029028</v>
      </c>
      <c r="K1318" s="264">
        <v>18.613335385410156</v>
      </c>
      <c r="L1318" s="264">
        <v>245.96107430566749</v>
      </c>
      <c r="M1318" s="264">
        <v>4.8252772261836698</v>
      </c>
      <c r="N1318" s="264">
        <v>77.41935483870968</v>
      </c>
      <c r="O1318" s="264">
        <f t="shared" si="145"/>
        <v>400</v>
      </c>
      <c r="P1318" s="264">
        <f t="shared" si="152"/>
        <v>4800</v>
      </c>
      <c r="Q1318" s="266">
        <f t="shared" si="151"/>
        <v>0</v>
      </c>
      <c r="T1318" s="264">
        <f t="shared" si="146"/>
        <v>638.17149892834834</v>
      </c>
      <c r="U1318" s="264">
        <f t="shared" si="147"/>
        <v>223.36002462492189</v>
      </c>
      <c r="V1318" s="264">
        <f t="shared" si="148"/>
        <v>2951.5328916680101</v>
      </c>
      <c r="W1318" s="264">
        <f t="shared" si="149"/>
        <v>57.903326714204042</v>
      </c>
      <c r="X1318" s="264">
        <f t="shared" si="150"/>
        <v>929.0322580645161</v>
      </c>
    </row>
    <row r="1319" spans="1:24" ht="12.75" customHeight="1" x14ac:dyDescent="0.25">
      <c r="B1319" s="227"/>
      <c r="J1319" s="264">
        <v>0</v>
      </c>
      <c r="K1319" s="264">
        <v>0</v>
      </c>
      <c r="L1319" s="264">
        <v>0</v>
      </c>
      <c r="M1319" s="264">
        <v>0</v>
      </c>
      <c r="N1319" s="264">
        <v>0</v>
      </c>
      <c r="O1319" s="264">
        <f t="shared" si="145"/>
        <v>0</v>
      </c>
      <c r="P1319" s="264">
        <f t="shared" si="152"/>
        <v>0</v>
      </c>
      <c r="Q1319" s="266">
        <f t="shared" si="151"/>
        <v>0</v>
      </c>
      <c r="T1319" s="264">
        <f t="shared" si="146"/>
        <v>0</v>
      </c>
      <c r="U1319" s="264">
        <f t="shared" si="147"/>
        <v>0</v>
      </c>
      <c r="V1319" s="264">
        <f t="shared" si="148"/>
        <v>0</v>
      </c>
      <c r="W1319" s="264">
        <f t="shared" si="149"/>
        <v>0</v>
      </c>
      <c r="X1319" s="264">
        <f t="shared" si="150"/>
        <v>0</v>
      </c>
    </row>
    <row r="1320" spans="1:24" ht="12.75" customHeight="1" x14ac:dyDescent="0.25">
      <c r="A1320" s="2" t="s">
        <v>216</v>
      </c>
      <c r="B1320" s="227" t="s">
        <v>644</v>
      </c>
      <c r="C1320" s="3" t="s">
        <v>148</v>
      </c>
      <c r="D1320" s="1">
        <v>12</v>
      </c>
      <c r="E1320" s="143">
        <f>H1320</f>
        <v>300</v>
      </c>
      <c r="F1320" s="144">
        <f>E1320*D1320</f>
        <v>3600</v>
      </c>
      <c r="H1320" s="146">
        <v>300</v>
      </c>
      <c r="J1320" s="264">
        <v>39.885718683021771</v>
      </c>
      <c r="K1320" s="264">
        <v>13.960001539057618</v>
      </c>
      <c r="L1320" s="264">
        <v>184.47080572925063</v>
      </c>
      <c r="M1320" s="264">
        <v>3.6189579196377522</v>
      </c>
      <c r="N1320" s="264">
        <v>58.064516129032256</v>
      </c>
      <c r="O1320" s="264">
        <f t="shared" si="145"/>
        <v>300</v>
      </c>
      <c r="P1320" s="264">
        <f t="shared" si="152"/>
        <v>3600</v>
      </c>
      <c r="Q1320" s="266">
        <f t="shared" si="151"/>
        <v>0</v>
      </c>
      <c r="T1320" s="264">
        <f t="shared" si="146"/>
        <v>478.62862419626128</v>
      </c>
      <c r="U1320" s="264">
        <f t="shared" si="147"/>
        <v>167.52001846869143</v>
      </c>
      <c r="V1320" s="264">
        <f t="shared" si="148"/>
        <v>2213.6496687510075</v>
      </c>
      <c r="W1320" s="264">
        <f t="shared" si="149"/>
        <v>43.427495035653024</v>
      </c>
      <c r="X1320" s="264">
        <f t="shared" si="150"/>
        <v>696.77419354838707</v>
      </c>
    </row>
    <row r="1321" spans="1:24" ht="12.75" customHeight="1" x14ac:dyDescent="0.25">
      <c r="B1321" s="227"/>
      <c r="O1321" s="264">
        <f t="shared" si="145"/>
        <v>0</v>
      </c>
      <c r="P1321" s="264">
        <f t="shared" si="152"/>
        <v>0</v>
      </c>
      <c r="Q1321" s="266">
        <f t="shared" si="151"/>
        <v>0</v>
      </c>
      <c r="T1321" s="264">
        <f t="shared" si="146"/>
        <v>0</v>
      </c>
      <c r="U1321" s="264">
        <f t="shared" si="147"/>
        <v>0</v>
      </c>
      <c r="V1321" s="264">
        <f t="shared" si="148"/>
        <v>0</v>
      </c>
      <c r="W1321" s="264">
        <f t="shared" si="149"/>
        <v>0</v>
      </c>
      <c r="X1321" s="264">
        <f t="shared" si="150"/>
        <v>0</v>
      </c>
    </row>
    <row r="1322" spans="1:24" ht="12.75" customHeight="1" x14ac:dyDescent="0.25">
      <c r="A1322" s="2" t="s">
        <v>71</v>
      </c>
      <c r="B1322" s="227" t="s">
        <v>645</v>
      </c>
      <c r="C1322" s="3" t="s">
        <v>148</v>
      </c>
      <c r="D1322" s="1">
        <v>20</v>
      </c>
      <c r="E1322" s="143">
        <f>H1322</f>
        <v>500</v>
      </c>
      <c r="F1322" s="144">
        <f>E1322*D1322</f>
        <v>10000</v>
      </c>
      <c r="H1322" s="146">
        <v>500</v>
      </c>
      <c r="J1322" s="264">
        <v>66.476197805036293</v>
      </c>
      <c r="K1322" s="264">
        <v>23.266669231762695</v>
      </c>
      <c r="L1322" s="264">
        <v>307.45134288208436</v>
      </c>
      <c r="M1322" s="264">
        <v>6.0315965327295871</v>
      </c>
      <c r="N1322" s="264">
        <v>96.774193548387089</v>
      </c>
      <c r="O1322" s="264">
        <f t="shared" si="145"/>
        <v>500</v>
      </c>
      <c r="P1322" s="264">
        <f t="shared" si="152"/>
        <v>10000</v>
      </c>
      <c r="Q1322" s="266">
        <f t="shared" si="151"/>
        <v>0</v>
      </c>
      <c r="T1322" s="264">
        <f t="shared" si="146"/>
        <v>1329.5239561007259</v>
      </c>
      <c r="U1322" s="264">
        <f t="shared" si="147"/>
        <v>465.33338463525388</v>
      </c>
      <c r="V1322" s="264">
        <f t="shared" si="148"/>
        <v>6149.0268576416875</v>
      </c>
      <c r="W1322" s="264">
        <f t="shared" si="149"/>
        <v>120.63193065459174</v>
      </c>
      <c r="X1322" s="264">
        <f t="shared" si="150"/>
        <v>1935.4838709677417</v>
      </c>
    </row>
    <row r="1323" spans="1:24" ht="12.75" customHeight="1" x14ac:dyDescent="0.25">
      <c r="B1323" s="227"/>
      <c r="O1323" s="264">
        <f t="shared" si="145"/>
        <v>0</v>
      </c>
      <c r="P1323" s="264">
        <f t="shared" si="152"/>
        <v>0</v>
      </c>
      <c r="Q1323" s="266">
        <f t="shared" si="151"/>
        <v>0</v>
      </c>
      <c r="T1323" s="264">
        <f t="shared" si="146"/>
        <v>0</v>
      </c>
      <c r="U1323" s="264">
        <f t="shared" si="147"/>
        <v>0</v>
      </c>
      <c r="V1323" s="264">
        <f t="shared" si="148"/>
        <v>0</v>
      </c>
      <c r="W1323" s="264">
        <f t="shared" si="149"/>
        <v>0</v>
      </c>
      <c r="X1323" s="264">
        <f t="shared" si="150"/>
        <v>0</v>
      </c>
    </row>
    <row r="1324" spans="1:24" ht="12.75" customHeight="1" x14ac:dyDescent="0.25">
      <c r="A1324" s="2" t="s">
        <v>106</v>
      </c>
      <c r="B1324" s="227" t="s">
        <v>646</v>
      </c>
      <c r="C1324" s="3" t="s">
        <v>148</v>
      </c>
      <c r="D1324" s="1">
        <v>12</v>
      </c>
      <c r="E1324" s="143">
        <f>H1324</f>
        <v>1500</v>
      </c>
      <c r="F1324" s="144">
        <f>E1324*D1324</f>
        <v>18000</v>
      </c>
      <c r="H1324" s="146">
        <v>1500</v>
      </c>
      <c r="J1324" s="264">
        <v>199.42859341510888</v>
      </c>
      <c r="K1324" s="264">
        <v>69.800007695288087</v>
      </c>
      <c r="L1324" s="264">
        <v>922.35402864625314</v>
      </c>
      <c r="M1324" s="264">
        <v>18.094789598188761</v>
      </c>
      <c r="N1324" s="264">
        <v>290.32258064516128</v>
      </c>
      <c r="O1324" s="264">
        <f t="shared" si="145"/>
        <v>1500</v>
      </c>
      <c r="P1324" s="264">
        <f t="shared" si="152"/>
        <v>18000</v>
      </c>
      <c r="Q1324" s="266">
        <f t="shared" si="151"/>
        <v>0</v>
      </c>
      <c r="T1324" s="264">
        <f t="shared" si="146"/>
        <v>2393.1431209813063</v>
      </c>
      <c r="U1324" s="264">
        <f t="shared" si="147"/>
        <v>837.60009234345705</v>
      </c>
      <c r="V1324" s="264">
        <f t="shared" si="148"/>
        <v>11068.248343755038</v>
      </c>
      <c r="W1324" s="264">
        <f t="shared" si="149"/>
        <v>217.13747517826513</v>
      </c>
      <c r="X1324" s="264">
        <f t="shared" si="150"/>
        <v>3483.8709677419356</v>
      </c>
    </row>
    <row r="1325" spans="1:24" ht="12.75" customHeight="1" x14ac:dyDescent="0.25">
      <c r="B1325" s="227"/>
      <c r="O1325" s="264">
        <f t="shared" si="145"/>
        <v>0</v>
      </c>
      <c r="P1325" s="264">
        <f t="shared" si="152"/>
        <v>0</v>
      </c>
      <c r="Q1325" s="266">
        <f t="shared" si="151"/>
        <v>0</v>
      </c>
      <c r="T1325" s="264">
        <f t="shared" si="146"/>
        <v>0</v>
      </c>
      <c r="U1325" s="264">
        <f t="shared" si="147"/>
        <v>0</v>
      </c>
      <c r="V1325" s="264">
        <f t="shared" si="148"/>
        <v>0</v>
      </c>
      <c r="W1325" s="264">
        <f t="shared" si="149"/>
        <v>0</v>
      </c>
      <c r="X1325" s="264">
        <f t="shared" si="150"/>
        <v>0</v>
      </c>
    </row>
    <row r="1326" spans="1:24" ht="12.75" customHeight="1" x14ac:dyDescent="0.25">
      <c r="B1326" s="227"/>
      <c r="O1326" s="264">
        <f t="shared" si="145"/>
        <v>0</v>
      </c>
      <c r="P1326" s="264">
        <f t="shared" si="152"/>
        <v>0</v>
      </c>
      <c r="Q1326" s="266">
        <f t="shared" si="151"/>
        <v>0</v>
      </c>
      <c r="T1326" s="264">
        <f t="shared" si="146"/>
        <v>0</v>
      </c>
      <c r="U1326" s="264">
        <f t="shared" si="147"/>
        <v>0</v>
      </c>
      <c r="V1326" s="264">
        <f t="shared" si="148"/>
        <v>0</v>
      </c>
      <c r="W1326" s="264">
        <f t="shared" si="149"/>
        <v>0</v>
      </c>
      <c r="X1326" s="264">
        <f t="shared" si="150"/>
        <v>0</v>
      </c>
    </row>
    <row r="1327" spans="1:24" ht="12.75" customHeight="1" x14ac:dyDescent="0.25">
      <c r="A1327" s="2" t="s">
        <v>176</v>
      </c>
      <c r="B1327" s="227" t="s">
        <v>647</v>
      </c>
      <c r="C1327" s="3" t="s">
        <v>148</v>
      </c>
      <c r="D1327" s="1">
        <v>8</v>
      </c>
      <c r="E1327" s="143">
        <f>H1327</f>
        <v>5900</v>
      </c>
      <c r="F1327" s="144">
        <f>E1327*D1327</f>
        <v>47200</v>
      </c>
      <c r="H1327" s="146">
        <v>5900</v>
      </c>
      <c r="J1327" s="264">
        <v>784.41913409942822</v>
      </c>
      <c r="K1327" s="264">
        <v>274.5466969347998</v>
      </c>
      <c r="L1327" s="264">
        <v>3627.9258460085957</v>
      </c>
      <c r="M1327" s="264">
        <v>71.172839086209123</v>
      </c>
      <c r="N1327" s="264">
        <v>1141.9354838709678</v>
      </c>
      <c r="O1327" s="264">
        <f t="shared" si="145"/>
        <v>5900</v>
      </c>
      <c r="P1327" s="264">
        <f t="shared" si="152"/>
        <v>47200</v>
      </c>
      <c r="Q1327" s="266">
        <f t="shared" si="151"/>
        <v>0</v>
      </c>
      <c r="T1327" s="264">
        <f t="shared" si="146"/>
        <v>6275.3530727954258</v>
      </c>
      <c r="U1327" s="264">
        <f t="shared" si="147"/>
        <v>2196.3735754783984</v>
      </c>
      <c r="V1327" s="264">
        <f t="shared" si="148"/>
        <v>29023.406768068766</v>
      </c>
      <c r="W1327" s="264">
        <f t="shared" si="149"/>
        <v>569.38271268967299</v>
      </c>
      <c r="X1327" s="264">
        <f t="shared" si="150"/>
        <v>9135.4838709677424</v>
      </c>
    </row>
    <row r="1328" spans="1:24" ht="12.75" customHeight="1" x14ac:dyDescent="0.25">
      <c r="B1328" s="227"/>
      <c r="O1328" s="264">
        <f t="shared" si="145"/>
        <v>0</v>
      </c>
      <c r="P1328" s="264">
        <f t="shared" si="152"/>
        <v>0</v>
      </c>
      <c r="Q1328" s="266">
        <f t="shared" si="151"/>
        <v>0</v>
      </c>
      <c r="T1328" s="264">
        <f t="shared" si="146"/>
        <v>0</v>
      </c>
      <c r="U1328" s="264">
        <f t="shared" si="147"/>
        <v>0</v>
      </c>
      <c r="V1328" s="264">
        <f t="shared" si="148"/>
        <v>0</v>
      </c>
      <c r="W1328" s="264">
        <f t="shared" si="149"/>
        <v>0</v>
      </c>
      <c r="X1328" s="264">
        <f t="shared" si="150"/>
        <v>0</v>
      </c>
    </row>
    <row r="1329" spans="1:24" ht="12.75" customHeight="1" x14ac:dyDescent="0.25">
      <c r="B1329" s="227"/>
      <c r="O1329" s="264">
        <f t="shared" si="145"/>
        <v>0</v>
      </c>
      <c r="P1329" s="264">
        <f t="shared" si="152"/>
        <v>0</v>
      </c>
      <c r="Q1329" s="266">
        <f t="shared" si="151"/>
        <v>0</v>
      </c>
      <c r="T1329" s="264">
        <f t="shared" si="146"/>
        <v>0</v>
      </c>
      <c r="U1329" s="264">
        <f t="shared" si="147"/>
        <v>0</v>
      </c>
      <c r="V1329" s="264">
        <f t="shared" si="148"/>
        <v>0</v>
      </c>
      <c r="W1329" s="264">
        <f t="shared" si="149"/>
        <v>0</v>
      </c>
      <c r="X1329" s="264">
        <f t="shared" si="150"/>
        <v>0</v>
      </c>
    </row>
    <row r="1330" spans="1:24" ht="12.75" customHeight="1" x14ac:dyDescent="0.25">
      <c r="A1330" s="2" t="s">
        <v>72</v>
      </c>
      <c r="B1330" s="227" t="s">
        <v>648</v>
      </c>
      <c r="C1330" s="3" t="s">
        <v>148</v>
      </c>
      <c r="D1330" s="1">
        <v>8</v>
      </c>
      <c r="E1330" s="143">
        <f>H1330</f>
        <v>170</v>
      </c>
      <c r="F1330" s="144">
        <f>E1330*D1330</f>
        <v>1360</v>
      </c>
      <c r="H1330" s="146">
        <v>170</v>
      </c>
      <c r="J1330" s="264">
        <v>22.601907253712337</v>
      </c>
      <c r="K1330" s="264">
        <v>7.9106675387993164</v>
      </c>
      <c r="L1330" s="264">
        <v>104.53345657990869</v>
      </c>
      <c r="M1330" s="264">
        <v>2.0507428211280598</v>
      </c>
      <c r="N1330" s="264">
        <v>32.903225806451609</v>
      </c>
      <c r="O1330" s="264">
        <f t="shared" si="145"/>
        <v>170</v>
      </c>
      <c r="P1330" s="264">
        <f t="shared" si="152"/>
        <v>1360</v>
      </c>
      <c r="Q1330" s="266">
        <f t="shared" si="151"/>
        <v>0</v>
      </c>
      <c r="T1330" s="264">
        <f t="shared" si="146"/>
        <v>180.8152580296987</v>
      </c>
      <c r="U1330" s="264">
        <f t="shared" si="147"/>
        <v>63.285340310394531</v>
      </c>
      <c r="V1330" s="264">
        <f t="shared" si="148"/>
        <v>836.2676526392695</v>
      </c>
      <c r="W1330" s="264">
        <f t="shared" si="149"/>
        <v>16.405942569024479</v>
      </c>
      <c r="X1330" s="264">
        <f t="shared" si="150"/>
        <v>263.22580645161287</v>
      </c>
    </row>
    <row r="1331" spans="1:24" ht="12.75" customHeight="1" x14ac:dyDescent="0.25">
      <c r="B1331" s="227"/>
      <c r="O1331" s="264">
        <f t="shared" si="145"/>
        <v>0</v>
      </c>
      <c r="P1331" s="264">
        <f t="shared" si="152"/>
        <v>0</v>
      </c>
      <c r="Q1331" s="266">
        <f t="shared" si="151"/>
        <v>0</v>
      </c>
      <c r="T1331" s="264">
        <f t="shared" si="146"/>
        <v>0</v>
      </c>
      <c r="U1331" s="264">
        <f t="shared" si="147"/>
        <v>0</v>
      </c>
      <c r="V1331" s="264">
        <f t="shared" si="148"/>
        <v>0</v>
      </c>
      <c r="W1331" s="264">
        <f t="shared" si="149"/>
        <v>0</v>
      </c>
      <c r="X1331" s="264">
        <f t="shared" si="150"/>
        <v>0</v>
      </c>
    </row>
    <row r="1332" spans="1:24" ht="12.75" customHeight="1" x14ac:dyDescent="0.25">
      <c r="A1332" s="2" t="s">
        <v>196</v>
      </c>
      <c r="B1332" s="227" t="s">
        <v>649</v>
      </c>
      <c r="C1332" s="3" t="s">
        <v>148</v>
      </c>
      <c r="D1332" s="1">
        <v>8</v>
      </c>
      <c r="E1332" s="143">
        <f>H1332</f>
        <v>170</v>
      </c>
      <c r="F1332" s="144">
        <f>E1332*D1332</f>
        <v>1360</v>
      </c>
      <c r="H1332" s="146">
        <v>170</v>
      </c>
      <c r="J1332" s="264">
        <v>22.601907253712337</v>
      </c>
      <c r="K1332" s="264">
        <v>7.9106675387993164</v>
      </c>
      <c r="L1332" s="264">
        <v>104.53345657990869</v>
      </c>
      <c r="M1332" s="264">
        <v>2.0507428211280598</v>
      </c>
      <c r="N1332" s="264">
        <v>32.903225806451609</v>
      </c>
      <c r="O1332" s="264">
        <f t="shared" si="145"/>
        <v>170</v>
      </c>
      <c r="P1332" s="264">
        <f t="shared" si="152"/>
        <v>1360</v>
      </c>
      <c r="Q1332" s="266">
        <f t="shared" si="151"/>
        <v>0</v>
      </c>
      <c r="T1332" s="264">
        <f t="shared" si="146"/>
        <v>180.8152580296987</v>
      </c>
      <c r="U1332" s="264">
        <f t="shared" si="147"/>
        <v>63.285340310394531</v>
      </c>
      <c r="V1332" s="264">
        <f t="shared" si="148"/>
        <v>836.2676526392695</v>
      </c>
      <c r="W1332" s="264">
        <f t="shared" si="149"/>
        <v>16.405942569024479</v>
      </c>
      <c r="X1332" s="264">
        <f t="shared" si="150"/>
        <v>263.22580645161287</v>
      </c>
    </row>
    <row r="1333" spans="1:24" ht="12.75" customHeight="1" x14ac:dyDescent="0.25">
      <c r="B1333" s="227"/>
      <c r="O1333" s="264">
        <f t="shared" si="145"/>
        <v>0</v>
      </c>
      <c r="P1333" s="264">
        <f t="shared" si="152"/>
        <v>0</v>
      </c>
      <c r="Q1333" s="266">
        <f t="shared" si="151"/>
        <v>0</v>
      </c>
      <c r="T1333" s="264">
        <f t="shared" si="146"/>
        <v>0</v>
      </c>
      <c r="U1333" s="264">
        <f t="shared" si="147"/>
        <v>0</v>
      </c>
      <c r="V1333" s="264">
        <f t="shared" si="148"/>
        <v>0</v>
      </c>
      <c r="W1333" s="264">
        <f t="shared" si="149"/>
        <v>0</v>
      </c>
      <c r="X1333" s="264">
        <f t="shared" si="150"/>
        <v>0</v>
      </c>
    </row>
    <row r="1334" spans="1:24" ht="12.75" customHeight="1" x14ac:dyDescent="0.25">
      <c r="B1334" s="227"/>
      <c r="O1334" s="264">
        <f t="shared" si="145"/>
        <v>0</v>
      </c>
      <c r="P1334" s="264">
        <f t="shared" si="152"/>
        <v>0</v>
      </c>
      <c r="Q1334" s="266">
        <f t="shared" si="151"/>
        <v>0</v>
      </c>
      <c r="T1334" s="264">
        <f t="shared" si="146"/>
        <v>0</v>
      </c>
      <c r="U1334" s="264">
        <f t="shared" si="147"/>
        <v>0</v>
      </c>
      <c r="V1334" s="264">
        <f t="shared" si="148"/>
        <v>0</v>
      </c>
      <c r="W1334" s="264">
        <f t="shared" si="149"/>
        <v>0</v>
      </c>
      <c r="X1334" s="264">
        <f t="shared" si="150"/>
        <v>0</v>
      </c>
    </row>
    <row r="1335" spans="1:24" ht="12.75" customHeight="1" x14ac:dyDescent="0.25">
      <c r="A1335" s="2" t="s">
        <v>234</v>
      </c>
      <c r="B1335" s="227" t="s">
        <v>650</v>
      </c>
      <c r="C1335" s="3" t="s">
        <v>148</v>
      </c>
      <c r="D1335" s="1">
        <v>6</v>
      </c>
      <c r="E1335" s="143">
        <f>H1335</f>
        <v>170</v>
      </c>
      <c r="F1335" s="144">
        <f>E1335*D1335</f>
        <v>1020</v>
      </c>
      <c r="H1335" s="146">
        <v>170</v>
      </c>
      <c r="J1335" s="264">
        <v>22.601907253712337</v>
      </c>
      <c r="K1335" s="264">
        <v>7.9106675387993164</v>
      </c>
      <c r="L1335" s="264">
        <v>104.53345657990869</v>
      </c>
      <c r="M1335" s="264">
        <v>2.0507428211280598</v>
      </c>
      <c r="N1335" s="264">
        <v>32.903225806451609</v>
      </c>
      <c r="O1335" s="264">
        <f t="shared" si="145"/>
        <v>170</v>
      </c>
      <c r="P1335" s="264">
        <f t="shared" si="152"/>
        <v>1020</v>
      </c>
      <c r="Q1335" s="266">
        <f t="shared" si="151"/>
        <v>0</v>
      </c>
      <c r="T1335" s="264">
        <f t="shared" si="146"/>
        <v>135.61144352227402</v>
      </c>
      <c r="U1335" s="264">
        <f t="shared" si="147"/>
        <v>47.464005232795898</v>
      </c>
      <c r="V1335" s="264">
        <f t="shared" si="148"/>
        <v>627.20073947945207</v>
      </c>
      <c r="W1335" s="264">
        <f t="shared" si="149"/>
        <v>12.30445692676836</v>
      </c>
      <c r="X1335" s="264">
        <f t="shared" si="150"/>
        <v>197.41935483870964</v>
      </c>
    </row>
    <row r="1336" spans="1:24" ht="12.75" customHeight="1" x14ac:dyDescent="0.25">
      <c r="B1336" s="227"/>
      <c r="O1336" s="264">
        <f t="shared" si="145"/>
        <v>0</v>
      </c>
      <c r="P1336" s="264">
        <f t="shared" si="152"/>
        <v>0</v>
      </c>
      <c r="Q1336" s="266">
        <f t="shared" si="151"/>
        <v>0</v>
      </c>
      <c r="T1336" s="264">
        <f t="shared" si="146"/>
        <v>0</v>
      </c>
      <c r="U1336" s="264">
        <f t="shared" si="147"/>
        <v>0</v>
      </c>
      <c r="V1336" s="264">
        <f t="shared" si="148"/>
        <v>0</v>
      </c>
      <c r="W1336" s="264">
        <f t="shared" si="149"/>
        <v>0</v>
      </c>
      <c r="X1336" s="264">
        <f t="shared" si="150"/>
        <v>0</v>
      </c>
    </row>
    <row r="1337" spans="1:24" ht="12.75" customHeight="1" x14ac:dyDescent="0.25">
      <c r="B1337" s="227"/>
      <c r="O1337" s="264">
        <f t="shared" si="145"/>
        <v>0</v>
      </c>
      <c r="P1337" s="264">
        <f t="shared" si="152"/>
        <v>0</v>
      </c>
      <c r="Q1337" s="266">
        <f t="shared" si="151"/>
        <v>0</v>
      </c>
      <c r="T1337" s="264">
        <f t="shared" si="146"/>
        <v>0</v>
      </c>
      <c r="U1337" s="264">
        <f t="shared" si="147"/>
        <v>0</v>
      </c>
      <c r="V1337" s="264">
        <f t="shared" si="148"/>
        <v>0</v>
      </c>
      <c r="W1337" s="264">
        <f t="shared" si="149"/>
        <v>0</v>
      </c>
      <c r="X1337" s="264">
        <f t="shared" si="150"/>
        <v>0</v>
      </c>
    </row>
    <row r="1338" spans="1:24" ht="12.75" customHeight="1" x14ac:dyDescent="0.25">
      <c r="A1338" s="2" t="s">
        <v>264</v>
      </c>
      <c r="B1338" s="227" t="s">
        <v>651</v>
      </c>
      <c r="C1338" s="3" t="s">
        <v>148</v>
      </c>
      <c r="D1338" s="1">
        <v>2</v>
      </c>
      <c r="E1338" s="143">
        <f>H1338</f>
        <v>18700</v>
      </c>
      <c r="F1338" s="144">
        <f>E1338*D1338</f>
        <v>37400</v>
      </c>
      <c r="H1338" s="146">
        <v>18700</v>
      </c>
      <c r="J1338" s="264">
        <v>2486.2097979083574</v>
      </c>
      <c r="K1338" s="264">
        <v>870.1734292679248</v>
      </c>
      <c r="L1338" s="264">
        <v>11498.680223789956</v>
      </c>
      <c r="M1338" s="264">
        <v>225.58171032408657</v>
      </c>
      <c r="N1338" s="264">
        <v>3619.3548387096771</v>
      </c>
      <c r="O1338" s="264">
        <f t="shared" si="145"/>
        <v>18700</v>
      </c>
      <c r="P1338" s="264">
        <f t="shared" si="152"/>
        <v>37400</v>
      </c>
      <c r="Q1338" s="266">
        <f t="shared" si="151"/>
        <v>0</v>
      </c>
      <c r="T1338" s="264">
        <f t="shared" si="146"/>
        <v>4972.4195958167147</v>
      </c>
      <c r="U1338" s="264">
        <f t="shared" si="147"/>
        <v>1740.3468585358496</v>
      </c>
      <c r="V1338" s="264">
        <f t="shared" si="148"/>
        <v>22997.360447579911</v>
      </c>
      <c r="W1338" s="264">
        <f t="shared" si="149"/>
        <v>451.16342064817314</v>
      </c>
      <c r="X1338" s="264">
        <f t="shared" si="150"/>
        <v>7238.7096774193542</v>
      </c>
    </row>
    <row r="1339" spans="1:24" ht="12.75" customHeight="1" x14ac:dyDescent="0.25">
      <c r="B1339" s="227"/>
      <c r="O1339" s="264">
        <f t="shared" si="145"/>
        <v>0</v>
      </c>
      <c r="P1339" s="264">
        <f t="shared" si="152"/>
        <v>0</v>
      </c>
      <c r="Q1339" s="266">
        <f t="shared" si="151"/>
        <v>0</v>
      </c>
      <c r="T1339" s="264">
        <f t="shared" si="146"/>
        <v>0</v>
      </c>
      <c r="U1339" s="264">
        <f t="shared" si="147"/>
        <v>0</v>
      </c>
      <c r="V1339" s="264">
        <f t="shared" si="148"/>
        <v>0</v>
      </c>
      <c r="W1339" s="264">
        <f t="shared" si="149"/>
        <v>0</v>
      </c>
      <c r="X1339" s="264">
        <f t="shared" si="150"/>
        <v>0</v>
      </c>
    </row>
    <row r="1340" spans="1:24" ht="12.75" customHeight="1" thickBot="1" x14ac:dyDescent="0.3">
      <c r="B1340" s="227"/>
      <c r="O1340" s="264">
        <f t="shared" si="145"/>
        <v>0</v>
      </c>
      <c r="P1340" s="264">
        <f t="shared" si="152"/>
        <v>0</v>
      </c>
      <c r="Q1340" s="266">
        <f t="shared" si="151"/>
        <v>0</v>
      </c>
      <c r="T1340" s="264">
        <f t="shared" si="146"/>
        <v>0</v>
      </c>
      <c r="U1340" s="264">
        <f t="shared" si="147"/>
        <v>0</v>
      </c>
      <c r="V1340" s="264">
        <f t="shared" si="148"/>
        <v>0</v>
      </c>
      <c r="W1340" s="264">
        <f t="shared" si="149"/>
        <v>0</v>
      </c>
      <c r="X1340" s="264">
        <f t="shared" si="150"/>
        <v>0</v>
      </c>
    </row>
    <row r="1341" spans="1:24" ht="14.5" thickBot="1" x14ac:dyDescent="0.3">
      <c r="A1341" s="59" t="s">
        <v>248</v>
      </c>
      <c r="B1341" s="60" t="s">
        <v>652</v>
      </c>
      <c r="C1341" s="61"/>
      <c r="D1341" s="62"/>
      <c r="E1341" s="151"/>
      <c r="F1341" s="152">
        <f>F1338+F1335+F1332+F1330+F1327+F1324+F1322+F1320+F1318+F1316+F1313+F1310+F1307</f>
        <v>407340</v>
      </c>
      <c r="O1341" s="264">
        <f t="shared" si="145"/>
        <v>0</v>
      </c>
      <c r="P1341" s="264">
        <f t="shared" si="152"/>
        <v>0</v>
      </c>
      <c r="T1341" s="264">
        <f t="shared" si="146"/>
        <v>0</v>
      </c>
      <c r="U1341" s="264">
        <f t="shared" si="147"/>
        <v>0</v>
      </c>
      <c r="V1341" s="264">
        <f t="shared" si="148"/>
        <v>0</v>
      </c>
      <c r="W1341" s="264">
        <f t="shared" si="149"/>
        <v>0</v>
      </c>
      <c r="X1341" s="264">
        <f t="shared" si="150"/>
        <v>0</v>
      </c>
    </row>
    <row r="1342" spans="1:24" ht="12.75" customHeight="1" thickBot="1" x14ac:dyDescent="0.3">
      <c r="A1342" s="27"/>
      <c r="B1342" s="28"/>
      <c r="C1342" s="29"/>
      <c r="D1342" s="30"/>
      <c r="E1342" s="153"/>
      <c r="F1342" s="154"/>
      <c r="O1342" s="264">
        <f t="shared" si="145"/>
        <v>0</v>
      </c>
      <c r="P1342" s="264">
        <f t="shared" si="152"/>
        <v>0</v>
      </c>
      <c r="Q1342" s="266">
        <f t="shared" si="151"/>
        <v>0</v>
      </c>
      <c r="R1342" s="266">
        <f>SUM(P1307:P1340)</f>
        <v>407340</v>
      </c>
      <c r="T1342" s="264">
        <f t="shared" si="146"/>
        <v>0</v>
      </c>
      <c r="U1342" s="264">
        <f t="shared" si="147"/>
        <v>0</v>
      </c>
      <c r="V1342" s="264">
        <f t="shared" si="148"/>
        <v>0</v>
      </c>
      <c r="W1342" s="264">
        <f t="shared" si="149"/>
        <v>0</v>
      </c>
      <c r="X1342" s="264">
        <f t="shared" si="150"/>
        <v>0</v>
      </c>
    </row>
    <row r="1343" spans="1:24" ht="12.75" customHeight="1" thickBot="1" x14ac:dyDescent="0.3">
      <c r="A1343" s="210" t="s">
        <v>653</v>
      </c>
      <c r="B1343" s="211"/>
      <c r="C1343" s="211"/>
      <c r="D1343" s="211"/>
      <c r="E1343" s="211"/>
      <c r="F1343" s="212"/>
      <c r="O1343" s="264">
        <f t="shared" si="145"/>
        <v>0</v>
      </c>
      <c r="P1343" s="264">
        <f t="shared" si="152"/>
        <v>0</v>
      </c>
      <c r="Q1343" s="266">
        <f t="shared" si="151"/>
        <v>0</v>
      </c>
      <c r="T1343" s="264">
        <f t="shared" si="146"/>
        <v>0</v>
      </c>
      <c r="U1343" s="264">
        <f t="shared" si="147"/>
        <v>0</v>
      </c>
      <c r="V1343" s="264">
        <f t="shared" si="148"/>
        <v>0</v>
      </c>
      <c r="W1343" s="264">
        <f t="shared" si="149"/>
        <v>0</v>
      </c>
      <c r="X1343" s="264">
        <f t="shared" si="150"/>
        <v>0</v>
      </c>
    </row>
    <row r="1344" spans="1:24" ht="12.75" customHeight="1" thickBot="1" x14ac:dyDescent="0.3">
      <c r="A1344" s="5"/>
      <c r="B1344" s="4"/>
      <c r="C1344" s="6"/>
      <c r="D1344" s="7"/>
      <c r="O1344" s="264">
        <f t="shared" ref="O1344:O1407" si="153">E1344</f>
        <v>0</v>
      </c>
      <c r="P1344" s="264">
        <f t="shared" si="152"/>
        <v>0</v>
      </c>
      <c r="Q1344" s="266">
        <f t="shared" si="151"/>
        <v>0</v>
      </c>
      <c r="T1344" s="264">
        <f t="shared" si="146"/>
        <v>0</v>
      </c>
      <c r="U1344" s="264">
        <f t="shared" si="147"/>
        <v>0</v>
      </c>
      <c r="V1344" s="264">
        <f t="shared" si="148"/>
        <v>0</v>
      </c>
      <c r="W1344" s="264">
        <f t="shared" si="149"/>
        <v>0</v>
      </c>
      <c r="X1344" s="264">
        <f t="shared" si="150"/>
        <v>0</v>
      </c>
    </row>
    <row r="1345" spans="1:24" ht="12.75" customHeight="1" thickBot="1" x14ac:dyDescent="0.3">
      <c r="A1345" s="221" t="s">
        <v>319</v>
      </c>
      <c r="B1345" s="222"/>
      <c r="C1345" s="222"/>
      <c r="D1345" s="222"/>
      <c r="E1345" s="222"/>
      <c r="F1345" s="223"/>
      <c r="O1345" s="264">
        <f t="shared" si="153"/>
        <v>0</v>
      </c>
      <c r="P1345" s="264">
        <f t="shared" si="152"/>
        <v>0</v>
      </c>
      <c r="Q1345" s="266">
        <f t="shared" si="151"/>
        <v>0</v>
      </c>
      <c r="T1345" s="264">
        <f t="shared" si="146"/>
        <v>0</v>
      </c>
      <c r="U1345" s="264">
        <f t="shared" si="147"/>
        <v>0</v>
      </c>
      <c r="V1345" s="264">
        <f t="shared" si="148"/>
        <v>0</v>
      </c>
      <c r="W1345" s="264">
        <f t="shared" si="149"/>
        <v>0</v>
      </c>
      <c r="X1345" s="264">
        <f t="shared" si="150"/>
        <v>0</v>
      </c>
    </row>
    <row r="1346" spans="1:24" ht="12.75" customHeight="1" x14ac:dyDescent="0.25">
      <c r="A1346" s="5"/>
      <c r="B1346" s="4"/>
      <c r="C1346" s="6"/>
      <c r="D1346" s="7"/>
      <c r="O1346" s="264">
        <f t="shared" si="153"/>
        <v>0</v>
      </c>
      <c r="P1346" s="264">
        <f t="shared" si="152"/>
        <v>0</v>
      </c>
      <c r="Q1346" s="266">
        <f t="shared" si="151"/>
        <v>0</v>
      </c>
      <c r="T1346" s="264">
        <f t="shared" si="146"/>
        <v>0</v>
      </c>
      <c r="U1346" s="264">
        <f t="shared" si="147"/>
        <v>0</v>
      </c>
      <c r="V1346" s="264">
        <f t="shared" si="148"/>
        <v>0</v>
      </c>
      <c r="W1346" s="264">
        <f t="shared" si="149"/>
        <v>0</v>
      </c>
      <c r="X1346" s="264">
        <f t="shared" si="150"/>
        <v>0</v>
      </c>
    </row>
    <row r="1347" spans="1:24" ht="12.75" customHeight="1" x14ac:dyDescent="0.25">
      <c r="A1347" s="2" t="s">
        <v>126</v>
      </c>
      <c r="B1347" s="227" t="s">
        <v>654</v>
      </c>
      <c r="C1347" s="3" t="s">
        <v>148</v>
      </c>
      <c r="D1347" s="1">
        <v>1.5</v>
      </c>
      <c r="E1347" s="143">
        <f>H1347</f>
        <v>5000</v>
      </c>
      <c r="F1347" s="144">
        <f>E1347*D1347</f>
        <v>7500</v>
      </c>
      <c r="H1347" s="146">
        <v>5000</v>
      </c>
      <c r="J1347" s="264">
        <v>664.76197805036293</v>
      </c>
      <c r="K1347" s="264">
        <v>232.66669231762697</v>
      </c>
      <c r="L1347" s="264">
        <v>3074.5134288208437</v>
      </c>
      <c r="M1347" s="264">
        <v>60.315965327295871</v>
      </c>
      <c r="N1347" s="264">
        <v>967.74193548387098</v>
      </c>
      <c r="O1347" s="264">
        <f t="shared" si="153"/>
        <v>5000</v>
      </c>
      <c r="P1347" s="264">
        <f t="shared" si="152"/>
        <v>7500</v>
      </c>
      <c r="Q1347" s="266">
        <f t="shared" si="151"/>
        <v>0</v>
      </c>
      <c r="T1347" s="264">
        <f t="shared" si="146"/>
        <v>997.14296707554445</v>
      </c>
      <c r="U1347" s="264">
        <f t="shared" si="147"/>
        <v>349.00003847644047</v>
      </c>
      <c r="V1347" s="264">
        <f t="shared" si="148"/>
        <v>4611.770143231266</v>
      </c>
      <c r="W1347" s="264">
        <f t="shared" si="149"/>
        <v>90.473947990943799</v>
      </c>
      <c r="X1347" s="264">
        <f t="shared" si="150"/>
        <v>1451.6129032258063</v>
      </c>
    </row>
    <row r="1348" spans="1:24" ht="12.75" customHeight="1" x14ac:dyDescent="0.25">
      <c r="B1348" s="227"/>
      <c r="O1348" s="264">
        <f t="shared" si="153"/>
        <v>0</v>
      </c>
      <c r="P1348" s="264">
        <f t="shared" si="152"/>
        <v>0</v>
      </c>
      <c r="Q1348" s="266">
        <f t="shared" si="151"/>
        <v>0</v>
      </c>
      <c r="T1348" s="264">
        <f t="shared" si="146"/>
        <v>0</v>
      </c>
      <c r="U1348" s="264">
        <f t="shared" si="147"/>
        <v>0</v>
      </c>
      <c r="V1348" s="264">
        <f t="shared" si="148"/>
        <v>0</v>
      </c>
      <c r="W1348" s="264">
        <f t="shared" si="149"/>
        <v>0</v>
      </c>
      <c r="X1348" s="264">
        <f t="shared" si="150"/>
        <v>0</v>
      </c>
    </row>
    <row r="1349" spans="1:24" ht="12.75" customHeight="1" x14ac:dyDescent="0.25">
      <c r="B1349" s="227"/>
      <c r="O1349" s="264">
        <f t="shared" si="153"/>
        <v>0</v>
      </c>
      <c r="P1349" s="264">
        <f t="shared" si="152"/>
        <v>0</v>
      </c>
      <c r="Q1349" s="266">
        <f t="shared" si="151"/>
        <v>0</v>
      </c>
      <c r="T1349" s="264">
        <f t="shared" si="146"/>
        <v>0</v>
      </c>
      <c r="U1349" s="264">
        <f t="shared" si="147"/>
        <v>0</v>
      </c>
      <c r="V1349" s="264">
        <f t="shared" si="148"/>
        <v>0</v>
      </c>
      <c r="W1349" s="264">
        <f t="shared" si="149"/>
        <v>0</v>
      </c>
      <c r="X1349" s="264">
        <f t="shared" si="150"/>
        <v>0</v>
      </c>
    </row>
    <row r="1350" spans="1:24" ht="12.75" customHeight="1" x14ac:dyDescent="0.25">
      <c r="B1350" s="227"/>
      <c r="O1350" s="264">
        <f t="shared" si="153"/>
        <v>0</v>
      </c>
      <c r="P1350" s="264">
        <f t="shared" si="152"/>
        <v>0</v>
      </c>
      <c r="Q1350" s="266">
        <f t="shared" si="151"/>
        <v>0</v>
      </c>
      <c r="T1350" s="264">
        <f t="shared" si="146"/>
        <v>0</v>
      </c>
      <c r="U1350" s="264">
        <f t="shared" si="147"/>
        <v>0</v>
      </c>
      <c r="V1350" s="264">
        <f t="shared" si="148"/>
        <v>0</v>
      </c>
      <c r="W1350" s="264">
        <f t="shared" si="149"/>
        <v>0</v>
      </c>
      <c r="X1350" s="264">
        <f t="shared" si="150"/>
        <v>0</v>
      </c>
    </row>
    <row r="1351" spans="1:24" ht="12.75" customHeight="1" x14ac:dyDescent="0.25">
      <c r="A1351" s="2" t="s">
        <v>73</v>
      </c>
      <c r="B1351" s="227" t="s">
        <v>655</v>
      </c>
      <c r="C1351" s="3" t="s">
        <v>258</v>
      </c>
      <c r="D1351" s="1">
        <v>24</v>
      </c>
      <c r="E1351" s="143">
        <f>H1351</f>
        <v>615</v>
      </c>
      <c r="F1351" s="144">
        <f>E1351*D1351</f>
        <v>14760</v>
      </c>
      <c r="H1351" s="146">
        <v>615</v>
      </c>
      <c r="J1351" s="264">
        <v>81.765723300194637</v>
      </c>
      <c r="K1351" s="264">
        <v>28.618003155068116</v>
      </c>
      <c r="L1351" s="264">
        <v>378.16515174496379</v>
      </c>
      <c r="M1351" s="264">
        <v>7.4188637352573918</v>
      </c>
      <c r="N1351" s="264">
        <v>119.03225806451613</v>
      </c>
      <c r="O1351" s="264">
        <f t="shared" si="153"/>
        <v>615</v>
      </c>
      <c r="P1351" s="264">
        <f t="shared" si="152"/>
        <v>14760</v>
      </c>
      <c r="Q1351" s="266">
        <f t="shared" si="151"/>
        <v>0</v>
      </c>
      <c r="T1351" s="264">
        <f t="shared" si="146"/>
        <v>1962.3773592046714</v>
      </c>
      <c r="U1351" s="264">
        <f t="shared" si="147"/>
        <v>686.83207572163474</v>
      </c>
      <c r="V1351" s="264">
        <f t="shared" si="148"/>
        <v>9075.9636418791306</v>
      </c>
      <c r="W1351" s="264">
        <f t="shared" si="149"/>
        <v>178.0527296461774</v>
      </c>
      <c r="X1351" s="264">
        <f t="shared" si="150"/>
        <v>2856.7741935483873</v>
      </c>
    </row>
    <row r="1352" spans="1:24" ht="12.75" customHeight="1" x14ac:dyDescent="0.25">
      <c r="B1352" s="227"/>
      <c r="O1352" s="264">
        <f t="shared" si="153"/>
        <v>0</v>
      </c>
      <c r="P1352" s="264">
        <f t="shared" si="152"/>
        <v>0</v>
      </c>
      <c r="Q1352" s="266">
        <f t="shared" si="151"/>
        <v>0</v>
      </c>
      <c r="T1352" s="264">
        <f t="shared" ref="T1352:T1415" si="154">J1352*$D1352</f>
        <v>0</v>
      </c>
      <c r="U1352" s="264">
        <f t="shared" ref="U1352:U1415" si="155">K1352*$D1352</f>
        <v>0</v>
      </c>
      <c r="V1352" s="264">
        <f t="shared" ref="V1352:V1415" si="156">L1352*$D1352</f>
        <v>0</v>
      </c>
      <c r="W1352" s="264">
        <f t="shared" ref="W1352:W1415" si="157">M1352*$D1352</f>
        <v>0</v>
      </c>
      <c r="X1352" s="264">
        <f t="shared" ref="X1352:X1415" si="158">N1352*$D1352</f>
        <v>0</v>
      </c>
    </row>
    <row r="1353" spans="1:24" ht="12.75" customHeight="1" x14ac:dyDescent="0.25">
      <c r="B1353" s="227"/>
      <c r="O1353" s="264">
        <f t="shared" si="153"/>
        <v>0</v>
      </c>
      <c r="P1353" s="264">
        <f t="shared" si="152"/>
        <v>0</v>
      </c>
      <c r="Q1353" s="266">
        <f t="shared" si="151"/>
        <v>0</v>
      </c>
      <c r="T1353" s="264">
        <f t="shared" si="154"/>
        <v>0</v>
      </c>
      <c r="U1353" s="264">
        <f t="shared" si="155"/>
        <v>0</v>
      </c>
      <c r="V1353" s="264">
        <f t="shared" si="156"/>
        <v>0</v>
      </c>
      <c r="W1353" s="264">
        <f t="shared" si="157"/>
        <v>0</v>
      </c>
      <c r="X1353" s="264">
        <f t="shared" si="158"/>
        <v>0</v>
      </c>
    </row>
    <row r="1354" spans="1:24" ht="12.75" customHeight="1" x14ac:dyDescent="0.25">
      <c r="A1354" s="2" t="s">
        <v>141</v>
      </c>
      <c r="B1354" s="227" t="s">
        <v>656</v>
      </c>
      <c r="C1354" s="3" t="s">
        <v>258</v>
      </c>
      <c r="D1354" s="1">
        <v>24</v>
      </c>
      <c r="E1354" s="143">
        <f>H1354</f>
        <v>615</v>
      </c>
      <c r="F1354" s="144">
        <f>E1354*D1354</f>
        <v>14760</v>
      </c>
      <c r="H1354" s="146">
        <v>615</v>
      </c>
      <c r="J1354" s="264">
        <v>81.765723300194637</v>
      </c>
      <c r="K1354" s="264">
        <v>28.618003155068116</v>
      </c>
      <c r="L1354" s="264">
        <v>378.16515174496379</v>
      </c>
      <c r="M1354" s="264">
        <v>7.4188637352573918</v>
      </c>
      <c r="N1354" s="264">
        <v>119.03225806451613</v>
      </c>
      <c r="O1354" s="264">
        <f t="shared" si="153"/>
        <v>615</v>
      </c>
      <c r="P1354" s="264">
        <f t="shared" si="152"/>
        <v>14760</v>
      </c>
      <c r="Q1354" s="266">
        <f t="shared" si="151"/>
        <v>0</v>
      </c>
      <c r="T1354" s="264">
        <f t="shared" si="154"/>
        <v>1962.3773592046714</v>
      </c>
      <c r="U1354" s="264">
        <f t="shared" si="155"/>
        <v>686.83207572163474</v>
      </c>
      <c r="V1354" s="264">
        <f t="shared" si="156"/>
        <v>9075.9636418791306</v>
      </c>
      <c r="W1354" s="264">
        <f t="shared" si="157"/>
        <v>178.0527296461774</v>
      </c>
      <c r="X1354" s="264">
        <f t="shared" si="158"/>
        <v>2856.7741935483873</v>
      </c>
    </row>
    <row r="1355" spans="1:24" ht="12.75" customHeight="1" x14ac:dyDescent="0.25">
      <c r="B1355" s="227"/>
      <c r="O1355" s="264">
        <f t="shared" si="153"/>
        <v>0</v>
      </c>
      <c r="P1355" s="264">
        <f t="shared" si="152"/>
        <v>0</v>
      </c>
      <c r="Q1355" s="266">
        <f t="shared" ref="Q1355:Q1418" si="159">F1355-P1355</f>
        <v>0</v>
      </c>
      <c r="T1355" s="264">
        <f t="shared" si="154"/>
        <v>0</v>
      </c>
      <c r="U1355" s="264">
        <f t="shared" si="155"/>
        <v>0</v>
      </c>
      <c r="V1355" s="264">
        <f t="shared" si="156"/>
        <v>0</v>
      </c>
      <c r="W1355" s="264">
        <f t="shared" si="157"/>
        <v>0</v>
      </c>
      <c r="X1355" s="264">
        <f t="shared" si="158"/>
        <v>0</v>
      </c>
    </row>
    <row r="1356" spans="1:24" ht="12.75" customHeight="1" x14ac:dyDescent="0.25">
      <c r="B1356" s="227"/>
      <c r="O1356" s="264">
        <f t="shared" si="153"/>
        <v>0</v>
      </c>
      <c r="P1356" s="264">
        <f t="shared" si="152"/>
        <v>0</v>
      </c>
      <c r="Q1356" s="266">
        <f t="shared" si="159"/>
        <v>0</v>
      </c>
      <c r="T1356" s="264">
        <f t="shared" si="154"/>
        <v>0</v>
      </c>
      <c r="U1356" s="264">
        <f t="shared" si="155"/>
        <v>0</v>
      </c>
      <c r="V1356" s="264">
        <f t="shared" si="156"/>
        <v>0</v>
      </c>
      <c r="W1356" s="264">
        <f t="shared" si="157"/>
        <v>0</v>
      </c>
      <c r="X1356" s="264">
        <f t="shared" si="158"/>
        <v>0</v>
      </c>
    </row>
    <row r="1357" spans="1:24" ht="12.75" customHeight="1" x14ac:dyDescent="0.25">
      <c r="A1357" s="2" t="s">
        <v>9</v>
      </c>
      <c r="B1357" s="227" t="s">
        <v>657</v>
      </c>
      <c r="C1357" s="3" t="s">
        <v>258</v>
      </c>
      <c r="D1357" s="1">
        <v>8</v>
      </c>
      <c r="E1357" s="143">
        <f>H1357</f>
        <v>1300</v>
      </c>
      <c r="F1357" s="144">
        <f>E1357*D1357</f>
        <v>10400</v>
      </c>
      <c r="H1357" s="146">
        <v>1300</v>
      </c>
      <c r="J1357" s="264">
        <v>172.83811429309435</v>
      </c>
      <c r="K1357" s="264">
        <v>60.493340002583011</v>
      </c>
      <c r="L1357" s="264">
        <v>799.37349149341935</v>
      </c>
      <c r="M1357" s="264">
        <v>15.682150985096927</v>
      </c>
      <c r="N1357" s="264">
        <v>251.61290322580643</v>
      </c>
      <c r="O1357" s="264">
        <f t="shared" si="153"/>
        <v>1300</v>
      </c>
      <c r="P1357" s="264">
        <f t="shared" ref="P1357:P1420" si="160">O1357*D1357</f>
        <v>10400</v>
      </c>
      <c r="Q1357" s="266">
        <f t="shared" si="159"/>
        <v>0</v>
      </c>
      <c r="T1357" s="264">
        <f t="shared" si="154"/>
        <v>1382.7049143447548</v>
      </c>
      <c r="U1357" s="264">
        <f t="shared" si="155"/>
        <v>483.94672002066409</v>
      </c>
      <c r="V1357" s="264">
        <f t="shared" si="156"/>
        <v>6394.9879319473548</v>
      </c>
      <c r="W1357" s="264">
        <f t="shared" si="157"/>
        <v>125.45720788077541</v>
      </c>
      <c r="X1357" s="264">
        <f t="shared" si="158"/>
        <v>2012.9032258064515</v>
      </c>
    </row>
    <row r="1358" spans="1:24" ht="12.75" customHeight="1" x14ac:dyDescent="0.25">
      <c r="B1358" s="227"/>
      <c r="O1358" s="264">
        <f t="shared" si="153"/>
        <v>0</v>
      </c>
      <c r="P1358" s="264">
        <f t="shared" si="160"/>
        <v>0</v>
      </c>
      <c r="Q1358" s="266">
        <f t="shared" si="159"/>
        <v>0</v>
      </c>
      <c r="T1358" s="264">
        <f t="shared" si="154"/>
        <v>0</v>
      </c>
      <c r="U1358" s="264">
        <f t="shared" si="155"/>
        <v>0</v>
      </c>
      <c r="V1358" s="264">
        <f t="shared" si="156"/>
        <v>0</v>
      </c>
      <c r="W1358" s="264">
        <f t="shared" si="157"/>
        <v>0</v>
      </c>
      <c r="X1358" s="264">
        <f t="shared" si="158"/>
        <v>0</v>
      </c>
    </row>
    <row r="1359" spans="1:24" ht="12.75" customHeight="1" x14ac:dyDescent="0.25">
      <c r="B1359" s="227"/>
      <c r="O1359" s="264">
        <f t="shared" si="153"/>
        <v>0</v>
      </c>
      <c r="P1359" s="264">
        <f t="shared" si="160"/>
        <v>0</v>
      </c>
      <c r="Q1359" s="266">
        <f t="shared" si="159"/>
        <v>0</v>
      </c>
      <c r="T1359" s="264">
        <f t="shared" si="154"/>
        <v>0</v>
      </c>
      <c r="U1359" s="264">
        <f t="shared" si="155"/>
        <v>0</v>
      </c>
      <c r="V1359" s="264">
        <f t="shared" si="156"/>
        <v>0</v>
      </c>
      <c r="W1359" s="264">
        <f t="shared" si="157"/>
        <v>0</v>
      </c>
      <c r="X1359" s="264">
        <f t="shared" si="158"/>
        <v>0</v>
      </c>
    </row>
    <row r="1360" spans="1:24" ht="12.75" customHeight="1" x14ac:dyDescent="0.25">
      <c r="B1360" s="227"/>
      <c r="O1360" s="264">
        <f t="shared" si="153"/>
        <v>0</v>
      </c>
      <c r="P1360" s="264">
        <f t="shared" si="160"/>
        <v>0</v>
      </c>
      <c r="Q1360" s="266">
        <f t="shared" si="159"/>
        <v>0</v>
      </c>
      <c r="T1360" s="264">
        <f t="shared" si="154"/>
        <v>0</v>
      </c>
      <c r="U1360" s="264">
        <f t="shared" si="155"/>
        <v>0</v>
      </c>
      <c r="V1360" s="264">
        <f t="shared" si="156"/>
        <v>0</v>
      </c>
      <c r="W1360" s="264">
        <f t="shared" si="157"/>
        <v>0</v>
      </c>
      <c r="X1360" s="264">
        <f t="shared" si="158"/>
        <v>0</v>
      </c>
    </row>
    <row r="1361" spans="1:24" ht="12.75" customHeight="1" x14ac:dyDescent="0.25">
      <c r="A1361" s="2" t="s">
        <v>74</v>
      </c>
      <c r="B1361" s="227" t="s">
        <v>658</v>
      </c>
      <c r="C1361" s="3" t="s">
        <v>148</v>
      </c>
      <c r="D1361" s="1">
        <v>24</v>
      </c>
      <c r="E1361" s="143">
        <f>H1361</f>
        <v>310</v>
      </c>
      <c r="F1361" s="144">
        <f>E1361*D1361</f>
        <v>7440</v>
      </c>
      <c r="H1361" s="146">
        <v>310</v>
      </c>
      <c r="J1361" s="264">
        <v>41.215242639122501</v>
      </c>
      <c r="K1361" s="264">
        <v>14.425334923692871</v>
      </c>
      <c r="L1361" s="264">
        <v>190.6198325868923</v>
      </c>
      <c r="M1361" s="264">
        <v>3.7395898502923441</v>
      </c>
      <c r="N1361" s="264">
        <v>60</v>
      </c>
      <c r="O1361" s="264">
        <f t="shared" si="153"/>
        <v>310</v>
      </c>
      <c r="P1361" s="264">
        <f t="shared" si="160"/>
        <v>7440</v>
      </c>
      <c r="Q1361" s="266">
        <f t="shared" si="159"/>
        <v>0</v>
      </c>
      <c r="T1361" s="264">
        <f t="shared" si="154"/>
        <v>989.16582333894007</v>
      </c>
      <c r="U1361" s="264">
        <f t="shared" si="155"/>
        <v>346.20803816862889</v>
      </c>
      <c r="V1361" s="264">
        <f t="shared" si="156"/>
        <v>4574.8759820854157</v>
      </c>
      <c r="W1361" s="264">
        <f t="shared" si="157"/>
        <v>89.750156407016263</v>
      </c>
      <c r="X1361" s="264">
        <f t="shared" si="158"/>
        <v>1440</v>
      </c>
    </row>
    <row r="1362" spans="1:24" ht="12.75" customHeight="1" x14ac:dyDescent="0.25">
      <c r="B1362" s="227"/>
      <c r="O1362" s="264">
        <f t="shared" si="153"/>
        <v>0</v>
      </c>
      <c r="P1362" s="264">
        <f t="shared" si="160"/>
        <v>0</v>
      </c>
      <c r="Q1362" s="266">
        <f t="shared" si="159"/>
        <v>0</v>
      </c>
      <c r="T1362" s="264">
        <f t="shared" si="154"/>
        <v>0</v>
      </c>
      <c r="U1362" s="264">
        <f t="shared" si="155"/>
        <v>0</v>
      </c>
      <c r="V1362" s="264">
        <f t="shared" si="156"/>
        <v>0</v>
      </c>
      <c r="W1362" s="264">
        <f t="shared" si="157"/>
        <v>0</v>
      </c>
      <c r="X1362" s="264">
        <f t="shared" si="158"/>
        <v>0</v>
      </c>
    </row>
    <row r="1363" spans="1:24" ht="12.75" customHeight="1" x14ac:dyDescent="0.25">
      <c r="B1363" s="227"/>
      <c r="O1363" s="264">
        <f t="shared" si="153"/>
        <v>0</v>
      </c>
      <c r="P1363" s="264">
        <f t="shared" si="160"/>
        <v>0</v>
      </c>
      <c r="Q1363" s="266">
        <f t="shared" si="159"/>
        <v>0</v>
      </c>
      <c r="T1363" s="264">
        <f t="shared" si="154"/>
        <v>0</v>
      </c>
      <c r="U1363" s="264">
        <f t="shared" si="155"/>
        <v>0</v>
      </c>
      <c r="V1363" s="264">
        <f t="shared" si="156"/>
        <v>0</v>
      </c>
      <c r="W1363" s="264">
        <f t="shared" si="157"/>
        <v>0</v>
      </c>
      <c r="X1363" s="264">
        <f t="shared" si="158"/>
        <v>0</v>
      </c>
    </row>
    <row r="1364" spans="1:24" ht="12.75" customHeight="1" x14ac:dyDescent="0.25">
      <c r="A1364" s="2" t="s">
        <v>165</v>
      </c>
      <c r="B1364" s="227" t="s">
        <v>659</v>
      </c>
      <c r="C1364" s="3" t="s">
        <v>148</v>
      </c>
      <c r="D1364" s="1">
        <v>1</v>
      </c>
      <c r="E1364" s="143">
        <f>H1364</f>
        <v>270</v>
      </c>
      <c r="F1364" s="144">
        <f>E1364*D1364</f>
        <v>270</v>
      </c>
      <c r="H1364" s="146">
        <v>270</v>
      </c>
      <c r="J1364" s="264">
        <v>35.897146814719598</v>
      </c>
      <c r="K1364" s="264">
        <v>12.564001385151856</v>
      </c>
      <c r="L1364" s="264">
        <v>166.02372515632555</v>
      </c>
      <c r="M1364" s="264">
        <v>3.2570621276739771</v>
      </c>
      <c r="N1364" s="264">
        <v>52.258064516129032</v>
      </c>
      <c r="O1364" s="264">
        <f t="shared" si="153"/>
        <v>270</v>
      </c>
      <c r="P1364" s="264">
        <f t="shared" si="160"/>
        <v>270</v>
      </c>
      <c r="Q1364" s="266">
        <f t="shared" si="159"/>
        <v>0</v>
      </c>
      <c r="T1364" s="264">
        <f t="shared" si="154"/>
        <v>35.897146814719598</v>
      </c>
      <c r="U1364" s="264">
        <f t="shared" si="155"/>
        <v>12.564001385151856</v>
      </c>
      <c r="V1364" s="264">
        <f t="shared" si="156"/>
        <v>166.02372515632555</v>
      </c>
      <c r="W1364" s="264">
        <f t="shared" si="157"/>
        <v>3.2570621276739771</v>
      </c>
      <c r="X1364" s="264">
        <f t="shared" si="158"/>
        <v>52.258064516129032</v>
      </c>
    </row>
    <row r="1365" spans="1:24" ht="12.75" customHeight="1" x14ac:dyDescent="0.25">
      <c r="B1365" s="227"/>
      <c r="O1365" s="264">
        <f t="shared" si="153"/>
        <v>0</v>
      </c>
      <c r="P1365" s="264">
        <f t="shared" si="160"/>
        <v>0</v>
      </c>
      <c r="Q1365" s="266">
        <f t="shared" si="159"/>
        <v>0</v>
      </c>
      <c r="T1365" s="264">
        <f t="shared" si="154"/>
        <v>0</v>
      </c>
      <c r="U1365" s="264">
        <f t="shared" si="155"/>
        <v>0</v>
      </c>
      <c r="V1365" s="264">
        <f t="shared" si="156"/>
        <v>0</v>
      </c>
      <c r="W1365" s="264">
        <f t="shared" si="157"/>
        <v>0</v>
      </c>
      <c r="X1365" s="264">
        <f t="shared" si="158"/>
        <v>0</v>
      </c>
    </row>
    <row r="1366" spans="1:24" ht="12.75" customHeight="1" x14ac:dyDescent="0.25">
      <c r="B1366" s="227"/>
      <c r="O1366" s="264">
        <f t="shared" si="153"/>
        <v>0</v>
      </c>
      <c r="P1366" s="264">
        <f t="shared" si="160"/>
        <v>0</v>
      </c>
      <c r="Q1366" s="266">
        <f t="shared" si="159"/>
        <v>0</v>
      </c>
      <c r="T1366" s="264">
        <f t="shared" si="154"/>
        <v>0</v>
      </c>
      <c r="U1366" s="264">
        <f t="shared" si="155"/>
        <v>0</v>
      </c>
      <c r="V1366" s="264">
        <f t="shared" si="156"/>
        <v>0</v>
      </c>
      <c r="W1366" s="264">
        <f t="shared" si="157"/>
        <v>0</v>
      </c>
      <c r="X1366" s="264">
        <f t="shared" si="158"/>
        <v>0</v>
      </c>
    </row>
    <row r="1367" spans="1:24" ht="12.75" customHeight="1" x14ac:dyDescent="0.25">
      <c r="A1367" s="2" t="s">
        <v>127</v>
      </c>
      <c r="B1367" s="227" t="s">
        <v>660</v>
      </c>
      <c r="C1367" s="3" t="s">
        <v>148</v>
      </c>
      <c r="D1367" s="1">
        <v>8</v>
      </c>
      <c r="E1367" s="143">
        <f>H1367</f>
        <v>2596</v>
      </c>
      <c r="F1367" s="144">
        <f>E1367*D1367</f>
        <v>20768</v>
      </c>
      <c r="H1367" s="146">
        <v>2596</v>
      </c>
      <c r="J1367" s="264">
        <v>345.1444190037484</v>
      </c>
      <c r="K1367" s="264">
        <v>120.80054665131192</v>
      </c>
      <c r="L1367" s="264">
        <v>1596.2873722437821</v>
      </c>
      <c r="M1367" s="264">
        <v>31.316049197932017</v>
      </c>
      <c r="N1367" s="264">
        <v>502.45161290322579</v>
      </c>
      <c r="O1367" s="264">
        <f t="shared" si="153"/>
        <v>2596</v>
      </c>
      <c r="P1367" s="264">
        <f t="shared" si="160"/>
        <v>20768</v>
      </c>
      <c r="Q1367" s="266">
        <f t="shared" si="159"/>
        <v>0</v>
      </c>
      <c r="T1367" s="264">
        <f t="shared" si="154"/>
        <v>2761.1553520299872</v>
      </c>
      <c r="U1367" s="264">
        <f t="shared" si="155"/>
        <v>966.40437321049535</v>
      </c>
      <c r="V1367" s="264">
        <f t="shared" si="156"/>
        <v>12770.298977950257</v>
      </c>
      <c r="W1367" s="264">
        <f t="shared" si="157"/>
        <v>250.52839358345614</v>
      </c>
      <c r="X1367" s="264">
        <f t="shared" si="158"/>
        <v>4019.6129032258063</v>
      </c>
    </row>
    <row r="1368" spans="1:24" ht="12.75" customHeight="1" x14ac:dyDescent="0.25">
      <c r="B1368" s="227"/>
      <c r="O1368" s="264">
        <f t="shared" si="153"/>
        <v>0</v>
      </c>
      <c r="P1368" s="264">
        <f t="shared" si="160"/>
        <v>0</v>
      </c>
      <c r="Q1368" s="266">
        <f t="shared" si="159"/>
        <v>0</v>
      </c>
      <c r="T1368" s="264">
        <f t="shared" si="154"/>
        <v>0</v>
      </c>
      <c r="U1368" s="264">
        <f t="shared" si="155"/>
        <v>0</v>
      </c>
      <c r="V1368" s="264">
        <f t="shared" si="156"/>
        <v>0</v>
      </c>
      <c r="W1368" s="264">
        <f t="shared" si="157"/>
        <v>0</v>
      </c>
      <c r="X1368" s="264">
        <f t="shared" si="158"/>
        <v>0</v>
      </c>
    </row>
    <row r="1369" spans="1:24" ht="12.75" customHeight="1" thickBot="1" x14ac:dyDescent="0.3">
      <c r="B1369" s="227"/>
      <c r="O1369" s="264">
        <f t="shared" si="153"/>
        <v>0</v>
      </c>
      <c r="P1369" s="264">
        <f t="shared" si="160"/>
        <v>0</v>
      </c>
      <c r="Q1369" s="266">
        <f t="shared" si="159"/>
        <v>0</v>
      </c>
      <c r="T1369" s="264">
        <f t="shared" si="154"/>
        <v>0</v>
      </c>
      <c r="U1369" s="264">
        <f t="shared" si="155"/>
        <v>0</v>
      </c>
      <c r="V1369" s="264">
        <f t="shared" si="156"/>
        <v>0</v>
      </c>
      <c r="W1369" s="264">
        <f t="shared" si="157"/>
        <v>0</v>
      </c>
      <c r="X1369" s="264">
        <f t="shared" si="158"/>
        <v>0</v>
      </c>
    </row>
    <row r="1370" spans="1:24" ht="13" thickBot="1" x14ac:dyDescent="0.3">
      <c r="A1370" s="18" t="s">
        <v>177</v>
      </c>
      <c r="B1370" s="107" t="s">
        <v>661</v>
      </c>
      <c r="C1370" s="20"/>
      <c r="D1370" s="21"/>
      <c r="E1370" s="193"/>
      <c r="F1370" s="194">
        <f>F1367+F1364+F1361+F1357+F1354+F1351+F1347</f>
        <v>75898</v>
      </c>
      <c r="O1370" s="264">
        <f t="shared" si="153"/>
        <v>0</v>
      </c>
      <c r="P1370" s="264">
        <f t="shared" si="160"/>
        <v>0</v>
      </c>
      <c r="T1370" s="264">
        <f t="shared" si="154"/>
        <v>0</v>
      </c>
      <c r="U1370" s="264">
        <f t="shared" si="155"/>
        <v>0</v>
      </c>
      <c r="V1370" s="264">
        <f t="shared" si="156"/>
        <v>0</v>
      </c>
      <c r="W1370" s="264">
        <f t="shared" si="157"/>
        <v>0</v>
      </c>
      <c r="X1370" s="264">
        <f t="shared" si="158"/>
        <v>0</v>
      </c>
    </row>
    <row r="1371" spans="1:24" ht="12.75" customHeight="1" thickBot="1" x14ac:dyDescent="0.3">
      <c r="A1371" s="27"/>
      <c r="B1371" s="28"/>
      <c r="C1371" s="29"/>
      <c r="D1371" s="30"/>
      <c r="E1371" s="153"/>
      <c r="F1371" s="154"/>
      <c r="O1371" s="264">
        <f t="shared" si="153"/>
        <v>0</v>
      </c>
      <c r="P1371" s="264">
        <f t="shared" si="160"/>
        <v>0</v>
      </c>
      <c r="Q1371" s="266">
        <f t="shared" si="159"/>
        <v>0</v>
      </c>
      <c r="R1371" s="266">
        <f>SUM(P1347:P1369)</f>
        <v>75898</v>
      </c>
      <c r="T1371" s="264">
        <f t="shared" si="154"/>
        <v>0</v>
      </c>
      <c r="U1371" s="264">
        <f t="shared" si="155"/>
        <v>0</v>
      </c>
      <c r="V1371" s="264">
        <f t="shared" si="156"/>
        <v>0</v>
      </c>
      <c r="W1371" s="264">
        <f t="shared" si="157"/>
        <v>0</v>
      </c>
      <c r="X1371" s="264">
        <f t="shared" si="158"/>
        <v>0</v>
      </c>
    </row>
    <row r="1372" spans="1:24" ht="14.5" thickBot="1" x14ac:dyDescent="0.3">
      <c r="A1372" s="221" t="s">
        <v>662</v>
      </c>
      <c r="B1372" s="222"/>
      <c r="C1372" s="222"/>
      <c r="D1372" s="222"/>
      <c r="E1372" s="222"/>
      <c r="F1372" s="223"/>
      <c r="O1372" s="264">
        <f t="shared" si="153"/>
        <v>0</v>
      </c>
      <c r="P1372" s="264">
        <f t="shared" si="160"/>
        <v>0</v>
      </c>
      <c r="Q1372" s="266">
        <f t="shared" si="159"/>
        <v>0</v>
      </c>
      <c r="T1372" s="264">
        <f t="shared" si="154"/>
        <v>0</v>
      </c>
      <c r="U1372" s="264">
        <f t="shared" si="155"/>
        <v>0</v>
      </c>
      <c r="V1372" s="264">
        <f t="shared" si="156"/>
        <v>0</v>
      </c>
      <c r="W1372" s="264">
        <f t="shared" si="157"/>
        <v>0</v>
      </c>
      <c r="X1372" s="264">
        <f t="shared" si="158"/>
        <v>0</v>
      </c>
    </row>
    <row r="1373" spans="1:24" ht="12.75" customHeight="1" x14ac:dyDescent="0.25">
      <c r="A1373" s="5"/>
      <c r="B1373" s="4"/>
      <c r="C1373" s="6"/>
      <c r="D1373" s="7"/>
      <c r="O1373" s="264">
        <f t="shared" si="153"/>
        <v>0</v>
      </c>
      <c r="P1373" s="264">
        <f t="shared" si="160"/>
        <v>0</v>
      </c>
      <c r="Q1373" s="266">
        <f t="shared" si="159"/>
        <v>0</v>
      </c>
      <c r="T1373" s="264">
        <f t="shared" si="154"/>
        <v>0</v>
      </c>
      <c r="U1373" s="264">
        <f t="shared" si="155"/>
        <v>0</v>
      </c>
      <c r="V1373" s="264">
        <f t="shared" si="156"/>
        <v>0</v>
      </c>
      <c r="W1373" s="264">
        <f t="shared" si="157"/>
        <v>0</v>
      </c>
      <c r="X1373" s="264">
        <f t="shared" si="158"/>
        <v>0</v>
      </c>
    </row>
    <row r="1374" spans="1:24" ht="12.75" customHeight="1" x14ac:dyDescent="0.25">
      <c r="A1374" s="2" t="s">
        <v>197</v>
      </c>
      <c r="B1374" s="227" t="s">
        <v>663</v>
      </c>
      <c r="C1374" s="3" t="s">
        <v>148</v>
      </c>
      <c r="D1374" s="1">
        <v>2</v>
      </c>
      <c r="E1374" s="143">
        <f>H1374</f>
        <v>13800</v>
      </c>
      <c r="F1374" s="144">
        <f>E1374*D1374</f>
        <v>27600</v>
      </c>
      <c r="H1374" s="146">
        <v>13800</v>
      </c>
      <c r="J1374" s="264">
        <v>1834.7430594190016</v>
      </c>
      <c r="K1374" s="264">
        <v>642.16007079665042</v>
      </c>
      <c r="L1374" s="264">
        <v>8485.6570635455282</v>
      </c>
      <c r="M1374" s="264">
        <v>166.47206430333659</v>
      </c>
      <c r="N1374" s="264">
        <v>2670.9677419354839</v>
      </c>
      <c r="O1374" s="264">
        <f t="shared" si="153"/>
        <v>13800</v>
      </c>
      <c r="P1374" s="264">
        <f t="shared" si="160"/>
        <v>27600</v>
      </c>
      <c r="Q1374" s="266">
        <f t="shared" si="159"/>
        <v>0</v>
      </c>
      <c r="T1374" s="264">
        <f t="shared" si="154"/>
        <v>3669.4861188380032</v>
      </c>
      <c r="U1374" s="264">
        <f t="shared" si="155"/>
        <v>1284.3201415933008</v>
      </c>
      <c r="V1374" s="264">
        <f t="shared" si="156"/>
        <v>16971.314127091056</v>
      </c>
      <c r="W1374" s="264">
        <f t="shared" si="157"/>
        <v>332.94412860667319</v>
      </c>
      <c r="X1374" s="264">
        <f t="shared" si="158"/>
        <v>5341.9354838709678</v>
      </c>
    </row>
    <row r="1375" spans="1:24" ht="12.75" customHeight="1" x14ac:dyDescent="0.25">
      <c r="B1375" s="227"/>
      <c r="O1375" s="264">
        <f t="shared" si="153"/>
        <v>0</v>
      </c>
      <c r="P1375" s="264">
        <f t="shared" si="160"/>
        <v>0</v>
      </c>
      <c r="Q1375" s="266">
        <f t="shared" si="159"/>
        <v>0</v>
      </c>
      <c r="T1375" s="264">
        <f t="shared" si="154"/>
        <v>0</v>
      </c>
      <c r="U1375" s="264">
        <f t="shared" si="155"/>
        <v>0</v>
      </c>
      <c r="V1375" s="264">
        <f t="shared" si="156"/>
        <v>0</v>
      </c>
      <c r="W1375" s="264">
        <f t="shared" si="157"/>
        <v>0</v>
      </c>
      <c r="X1375" s="264">
        <f t="shared" si="158"/>
        <v>0</v>
      </c>
    </row>
    <row r="1376" spans="1:24" ht="12.75" customHeight="1" x14ac:dyDescent="0.25">
      <c r="B1376" s="227"/>
      <c r="O1376" s="264">
        <f t="shared" si="153"/>
        <v>0</v>
      </c>
      <c r="P1376" s="264">
        <f t="shared" si="160"/>
        <v>0</v>
      </c>
      <c r="Q1376" s="266">
        <f t="shared" si="159"/>
        <v>0</v>
      </c>
      <c r="T1376" s="264">
        <f t="shared" si="154"/>
        <v>0</v>
      </c>
      <c r="U1376" s="264">
        <f t="shared" si="155"/>
        <v>0</v>
      </c>
      <c r="V1376" s="264">
        <f t="shared" si="156"/>
        <v>0</v>
      </c>
      <c r="W1376" s="264">
        <f t="shared" si="157"/>
        <v>0</v>
      </c>
      <c r="X1376" s="264">
        <f t="shared" si="158"/>
        <v>0</v>
      </c>
    </row>
    <row r="1377" spans="1:24" ht="12.75" customHeight="1" x14ac:dyDescent="0.25">
      <c r="A1377" s="2" t="s">
        <v>142</v>
      </c>
      <c r="B1377" s="227" t="s">
        <v>664</v>
      </c>
      <c r="C1377" s="3" t="s">
        <v>148</v>
      </c>
      <c r="D1377" s="1">
        <v>1</v>
      </c>
      <c r="E1377" s="143">
        <f>H1377</f>
        <v>4744</v>
      </c>
      <c r="F1377" s="144">
        <f>E1377*D1377</f>
        <v>4744</v>
      </c>
      <c r="H1377" s="146">
        <v>4744</v>
      </c>
      <c r="J1377" s="264">
        <v>630.72616477418433</v>
      </c>
      <c r="K1377" s="264">
        <v>220.75415767096447</v>
      </c>
      <c r="L1377" s="264">
        <v>2917.0983412652163</v>
      </c>
      <c r="M1377" s="264">
        <v>57.227787902538324</v>
      </c>
      <c r="N1377" s="264">
        <v>918.19354838709671</v>
      </c>
      <c r="O1377" s="264">
        <f t="shared" si="153"/>
        <v>4744</v>
      </c>
      <c r="P1377" s="264">
        <f t="shared" si="160"/>
        <v>4744</v>
      </c>
      <c r="Q1377" s="266">
        <f t="shared" si="159"/>
        <v>0</v>
      </c>
      <c r="T1377" s="264">
        <f t="shared" si="154"/>
        <v>630.72616477418433</v>
      </c>
      <c r="U1377" s="264">
        <f t="shared" si="155"/>
        <v>220.75415767096447</v>
      </c>
      <c r="V1377" s="264">
        <f t="shared" si="156"/>
        <v>2917.0983412652163</v>
      </c>
      <c r="W1377" s="264">
        <f t="shared" si="157"/>
        <v>57.227787902538324</v>
      </c>
      <c r="X1377" s="264">
        <f t="shared" si="158"/>
        <v>918.19354838709671</v>
      </c>
    </row>
    <row r="1378" spans="1:24" ht="12.75" customHeight="1" x14ac:dyDescent="0.25">
      <c r="B1378" s="227"/>
      <c r="O1378" s="264">
        <f t="shared" si="153"/>
        <v>0</v>
      </c>
      <c r="P1378" s="264">
        <f t="shared" si="160"/>
        <v>0</v>
      </c>
      <c r="Q1378" s="266">
        <f t="shared" si="159"/>
        <v>0</v>
      </c>
      <c r="T1378" s="264">
        <f t="shared" si="154"/>
        <v>0</v>
      </c>
      <c r="U1378" s="264">
        <f t="shared" si="155"/>
        <v>0</v>
      </c>
      <c r="V1378" s="264">
        <f t="shared" si="156"/>
        <v>0</v>
      </c>
      <c r="W1378" s="264">
        <f t="shared" si="157"/>
        <v>0</v>
      </c>
      <c r="X1378" s="264">
        <f t="shared" si="158"/>
        <v>0</v>
      </c>
    </row>
    <row r="1379" spans="1:24" ht="12.75" customHeight="1" x14ac:dyDescent="0.25">
      <c r="A1379" s="2" t="s">
        <v>56</v>
      </c>
      <c r="B1379" s="227" t="s">
        <v>665</v>
      </c>
      <c r="C1379" s="3" t="s">
        <v>148</v>
      </c>
      <c r="D1379" s="1">
        <v>1</v>
      </c>
      <c r="E1379" s="143">
        <f>H1379</f>
        <v>2500</v>
      </c>
      <c r="F1379" s="144">
        <f>E1379*D1379</f>
        <v>2500</v>
      </c>
      <c r="H1379" s="146">
        <v>2500</v>
      </c>
      <c r="J1379" s="264">
        <v>332.38098902518146</v>
      </c>
      <c r="K1379" s="264">
        <v>116.33334615881348</v>
      </c>
      <c r="L1379" s="264">
        <v>1537.2567144104219</v>
      </c>
      <c r="M1379" s="264">
        <v>30.157982663647935</v>
      </c>
      <c r="N1379" s="264">
        <v>483.87096774193549</v>
      </c>
      <c r="O1379" s="264">
        <f t="shared" si="153"/>
        <v>2500</v>
      </c>
      <c r="P1379" s="264">
        <f t="shared" si="160"/>
        <v>2500</v>
      </c>
      <c r="Q1379" s="266">
        <f t="shared" si="159"/>
        <v>0</v>
      </c>
      <c r="T1379" s="264">
        <f t="shared" si="154"/>
        <v>332.38098902518146</v>
      </c>
      <c r="U1379" s="264">
        <f t="shared" si="155"/>
        <v>116.33334615881348</v>
      </c>
      <c r="V1379" s="264">
        <f t="shared" si="156"/>
        <v>1537.2567144104219</v>
      </c>
      <c r="W1379" s="264">
        <f t="shared" si="157"/>
        <v>30.157982663647935</v>
      </c>
      <c r="X1379" s="264">
        <f t="shared" si="158"/>
        <v>483.87096774193549</v>
      </c>
    </row>
    <row r="1380" spans="1:24" ht="12.75" customHeight="1" x14ac:dyDescent="0.25">
      <c r="B1380" s="227"/>
      <c r="O1380" s="264">
        <f t="shared" si="153"/>
        <v>0</v>
      </c>
      <c r="P1380" s="264">
        <f t="shared" si="160"/>
        <v>0</v>
      </c>
      <c r="Q1380" s="266">
        <f t="shared" si="159"/>
        <v>0</v>
      </c>
      <c r="T1380" s="264">
        <f t="shared" si="154"/>
        <v>0</v>
      </c>
      <c r="U1380" s="264">
        <f t="shared" si="155"/>
        <v>0</v>
      </c>
      <c r="V1380" s="264">
        <f t="shared" si="156"/>
        <v>0</v>
      </c>
      <c r="W1380" s="264">
        <f t="shared" si="157"/>
        <v>0</v>
      </c>
      <c r="X1380" s="264">
        <f t="shared" si="158"/>
        <v>0</v>
      </c>
    </row>
    <row r="1381" spans="1:24" ht="12.75" customHeight="1" x14ac:dyDescent="0.25">
      <c r="A1381" s="2" t="s">
        <v>178</v>
      </c>
      <c r="B1381" s="227" t="s">
        <v>666</v>
      </c>
      <c r="C1381" s="3" t="s">
        <v>148</v>
      </c>
      <c r="D1381" s="1">
        <v>1</v>
      </c>
      <c r="E1381" s="143">
        <f>H1381</f>
        <v>2211</v>
      </c>
      <c r="F1381" s="144">
        <f>E1381*D1381</f>
        <v>2211</v>
      </c>
      <c r="H1381" s="146">
        <v>2211</v>
      </c>
      <c r="J1381" s="264">
        <v>293.95774669387049</v>
      </c>
      <c r="K1381" s="264">
        <v>102.88521134285465</v>
      </c>
      <c r="L1381" s="264">
        <v>1359.5498382245771</v>
      </c>
      <c r="M1381" s="264">
        <v>26.671719867730236</v>
      </c>
      <c r="N1381" s="264">
        <v>427.93548387096774</v>
      </c>
      <c r="O1381" s="264">
        <f t="shared" si="153"/>
        <v>2211</v>
      </c>
      <c r="P1381" s="264">
        <f t="shared" si="160"/>
        <v>2211</v>
      </c>
      <c r="Q1381" s="266">
        <f t="shared" si="159"/>
        <v>0</v>
      </c>
      <c r="T1381" s="264">
        <f t="shared" si="154"/>
        <v>293.95774669387049</v>
      </c>
      <c r="U1381" s="264">
        <f t="shared" si="155"/>
        <v>102.88521134285465</v>
      </c>
      <c r="V1381" s="264">
        <f t="shared" si="156"/>
        <v>1359.5498382245771</v>
      </c>
      <c r="W1381" s="264">
        <f t="shared" si="157"/>
        <v>26.671719867730236</v>
      </c>
      <c r="X1381" s="264">
        <f t="shared" si="158"/>
        <v>427.93548387096774</v>
      </c>
    </row>
    <row r="1382" spans="1:24" ht="12.75" customHeight="1" x14ac:dyDescent="0.25">
      <c r="B1382" s="227"/>
      <c r="O1382" s="264">
        <f t="shared" si="153"/>
        <v>0</v>
      </c>
      <c r="P1382" s="264">
        <f t="shared" si="160"/>
        <v>0</v>
      </c>
      <c r="Q1382" s="266">
        <f t="shared" si="159"/>
        <v>0</v>
      </c>
      <c r="T1382" s="264">
        <f t="shared" si="154"/>
        <v>0</v>
      </c>
      <c r="U1382" s="264">
        <f t="shared" si="155"/>
        <v>0</v>
      </c>
      <c r="V1382" s="264">
        <f t="shared" si="156"/>
        <v>0</v>
      </c>
      <c r="W1382" s="264">
        <f t="shared" si="157"/>
        <v>0</v>
      </c>
      <c r="X1382" s="264">
        <f t="shared" si="158"/>
        <v>0</v>
      </c>
    </row>
    <row r="1383" spans="1:24" ht="12.75" customHeight="1" x14ac:dyDescent="0.25">
      <c r="B1383" s="227"/>
      <c r="O1383" s="264">
        <f t="shared" si="153"/>
        <v>0</v>
      </c>
      <c r="P1383" s="264">
        <f t="shared" si="160"/>
        <v>0</v>
      </c>
      <c r="Q1383" s="266">
        <f t="shared" si="159"/>
        <v>0</v>
      </c>
      <c r="T1383" s="264">
        <f t="shared" si="154"/>
        <v>0</v>
      </c>
      <c r="U1383" s="264">
        <f t="shared" si="155"/>
        <v>0</v>
      </c>
      <c r="V1383" s="264">
        <f t="shared" si="156"/>
        <v>0</v>
      </c>
      <c r="W1383" s="264">
        <f t="shared" si="157"/>
        <v>0</v>
      </c>
      <c r="X1383" s="264">
        <f t="shared" si="158"/>
        <v>0</v>
      </c>
    </row>
    <row r="1384" spans="1:24" ht="12.75" customHeight="1" x14ac:dyDescent="0.25">
      <c r="A1384" s="2" t="s">
        <v>107</v>
      </c>
      <c r="B1384" s="227" t="s">
        <v>667</v>
      </c>
      <c r="C1384" s="3" t="s">
        <v>148</v>
      </c>
      <c r="D1384" s="1">
        <v>1</v>
      </c>
      <c r="E1384" s="143">
        <f>H1384</f>
        <v>2211</v>
      </c>
      <c r="F1384" s="144">
        <f>E1384*D1384</f>
        <v>2211</v>
      </c>
      <c r="H1384" s="146">
        <v>2211</v>
      </c>
      <c r="J1384" s="264">
        <v>293.95774669387049</v>
      </c>
      <c r="K1384" s="264">
        <v>102.88521134285465</v>
      </c>
      <c r="L1384" s="264">
        <v>1359.5498382245771</v>
      </c>
      <c r="M1384" s="264">
        <v>26.671719867730236</v>
      </c>
      <c r="N1384" s="264">
        <v>427.93548387096774</v>
      </c>
      <c r="O1384" s="264">
        <f t="shared" si="153"/>
        <v>2211</v>
      </c>
      <c r="P1384" s="264">
        <f t="shared" si="160"/>
        <v>2211</v>
      </c>
      <c r="Q1384" s="266">
        <f t="shared" si="159"/>
        <v>0</v>
      </c>
      <c r="T1384" s="264">
        <f t="shared" si="154"/>
        <v>293.95774669387049</v>
      </c>
      <c r="U1384" s="264">
        <f t="shared" si="155"/>
        <v>102.88521134285465</v>
      </c>
      <c r="V1384" s="264">
        <f t="shared" si="156"/>
        <v>1359.5498382245771</v>
      </c>
      <c r="W1384" s="264">
        <f t="shared" si="157"/>
        <v>26.671719867730236</v>
      </c>
      <c r="X1384" s="264">
        <f t="shared" si="158"/>
        <v>427.93548387096774</v>
      </c>
    </row>
    <row r="1385" spans="1:24" ht="12.75" customHeight="1" x14ac:dyDescent="0.25">
      <c r="B1385" s="227"/>
      <c r="O1385" s="264">
        <f t="shared" si="153"/>
        <v>0</v>
      </c>
      <c r="P1385" s="264">
        <f t="shared" si="160"/>
        <v>0</v>
      </c>
      <c r="Q1385" s="266">
        <f t="shared" si="159"/>
        <v>0</v>
      </c>
      <c r="T1385" s="264">
        <f t="shared" si="154"/>
        <v>0</v>
      </c>
      <c r="U1385" s="264">
        <f t="shared" si="155"/>
        <v>0</v>
      </c>
      <c r="V1385" s="264">
        <f t="shared" si="156"/>
        <v>0</v>
      </c>
      <c r="W1385" s="264">
        <f t="shared" si="157"/>
        <v>0</v>
      </c>
      <c r="X1385" s="264">
        <f t="shared" si="158"/>
        <v>0</v>
      </c>
    </row>
    <row r="1386" spans="1:24" ht="12.75" customHeight="1" x14ac:dyDescent="0.25">
      <c r="B1386" s="227"/>
      <c r="O1386" s="264">
        <f t="shared" si="153"/>
        <v>0</v>
      </c>
      <c r="P1386" s="264">
        <f t="shared" si="160"/>
        <v>0</v>
      </c>
      <c r="Q1386" s="266">
        <f t="shared" si="159"/>
        <v>0</v>
      </c>
      <c r="T1386" s="264">
        <f t="shared" si="154"/>
        <v>0</v>
      </c>
      <c r="U1386" s="264">
        <f t="shared" si="155"/>
        <v>0</v>
      </c>
      <c r="V1386" s="264">
        <f t="shared" si="156"/>
        <v>0</v>
      </c>
      <c r="W1386" s="264">
        <f t="shared" si="157"/>
        <v>0</v>
      </c>
      <c r="X1386" s="264">
        <f t="shared" si="158"/>
        <v>0</v>
      </c>
    </row>
    <row r="1387" spans="1:24" ht="12.75" customHeight="1" x14ac:dyDescent="0.25">
      <c r="A1387" s="2" t="s">
        <v>75</v>
      </c>
      <c r="B1387" s="227" t="s">
        <v>668</v>
      </c>
      <c r="C1387" s="3" t="s">
        <v>148</v>
      </c>
      <c r="D1387" s="1">
        <v>1</v>
      </c>
      <c r="E1387" s="143">
        <f>H1387</f>
        <v>4265</v>
      </c>
      <c r="F1387" s="144">
        <f>E1387*D1387</f>
        <v>4265</v>
      </c>
      <c r="H1387" s="146">
        <v>4265</v>
      </c>
      <c r="J1387" s="264">
        <v>567.04196727695955</v>
      </c>
      <c r="K1387" s="264">
        <v>198.4646885469358</v>
      </c>
      <c r="L1387" s="264">
        <v>2622.5599547841798</v>
      </c>
      <c r="M1387" s="264">
        <v>51.449518424183381</v>
      </c>
      <c r="N1387" s="264">
        <v>825.48387096774195</v>
      </c>
      <c r="O1387" s="264">
        <f t="shared" si="153"/>
        <v>4265</v>
      </c>
      <c r="P1387" s="264">
        <f t="shared" si="160"/>
        <v>4265</v>
      </c>
      <c r="Q1387" s="266">
        <f t="shared" si="159"/>
        <v>0</v>
      </c>
      <c r="T1387" s="264">
        <f t="shared" si="154"/>
        <v>567.04196727695955</v>
      </c>
      <c r="U1387" s="264">
        <f t="shared" si="155"/>
        <v>198.4646885469358</v>
      </c>
      <c r="V1387" s="264">
        <f t="shared" si="156"/>
        <v>2622.5599547841798</v>
      </c>
      <c r="W1387" s="264">
        <f t="shared" si="157"/>
        <v>51.449518424183381</v>
      </c>
      <c r="X1387" s="264">
        <f t="shared" si="158"/>
        <v>825.48387096774195</v>
      </c>
    </row>
    <row r="1388" spans="1:24" ht="12.75" customHeight="1" x14ac:dyDescent="0.25">
      <c r="B1388" s="227"/>
      <c r="O1388" s="264">
        <f t="shared" si="153"/>
        <v>0</v>
      </c>
      <c r="P1388" s="264">
        <f t="shared" si="160"/>
        <v>0</v>
      </c>
      <c r="Q1388" s="266">
        <f t="shared" si="159"/>
        <v>0</v>
      </c>
      <c r="T1388" s="264">
        <f t="shared" si="154"/>
        <v>0</v>
      </c>
      <c r="U1388" s="264">
        <f t="shared" si="155"/>
        <v>0</v>
      </c>
      <c r="V1388" s="264">
        <f t="shared" si="156"/>
        <v>0</v>
      </c>
      <c r="W1388" s="264">
        <f t="shared" si="157"/>
        <v>0</v>
      </c>
      <c r="X1388" s="264">
        <f t="shared" si="158"/>
        <v>0</v>
      </c>
    </row>
    <row r="1389" spans="1:24" ht="12.75" customHeight="1" x14ac:dyDescent="0.25">
      <c r="B1389" s="227"/>
      <c r="O1389" s="264">
        <f t="shared" si="153"/>
        <v>0</v>
      </c>
      <c r="P1389" s="264">
        <f t="shared" si="160"/>
        <v>0</v>
      </c>
      <c r="Q1389" s="266">
        <f t="shared" si="159"/>
        <v>0</v>
      </c>
      <c r="T1389" s="264">
        <f t="shared" si="154"/>
        <v>0</v>
      </c>
      <c r="U1389" s="264">
        <f t="shared" si="155"/>
        <v>0</v>
      </c>
      <c r="V1389" s="264">
        <f t="shared" si="156"/>
        <v>0</v>
      </c>
      <c r="W1389" s="264">
        <f t="shared" si="157"/>
        <v>0</v>
      </c>
      <c r="X1389" s="264">
        <f t="shared" si="158"/>
        <v>0</v>
      </c>
    </row>
    <row r="1390" spans="1:24" ht="12.75" customHeight="1" x14ac:dyDescent="0.25">
      <c r="A1390" s="2" t="s">
        <v>265</v>
      </c>
      <c r="B1390" s="227" t="s">
        <v>669</v>
      </c>
      <c r="C1390" s="3" t="s">
        <v>148</v>
      </c>
      <c r="D1390" s="1">
        <v>1</v>
      </c>
      <c r="E1390" s="143">
        <f>H1390</f>
        <v>4265</v>
      </c>
      <c r="F1390" s="144">
        <f>E1390*D1390</f>
        <v>4265</v>
      </c>
      <c r="H1390" s="146">
        <v>4265</v>
      </c>
      <c r="J1390" s="264">
        <v>567.04196727695955</v>
      </c>
      <c r="K1390" s="264">
        <v>198.4646885469358</v>
      </c>
      <c r="L1390" s="264">
        <v>2622.5599547841798</v>
      </c>
      <c r="M1390" s="264">
        <v>51.449518424183381</v>
      </c>
      <c r="N1390" s="264">
        <v>825.48387096774195</v>
      </c>
      <c r="O1390" s="264">
        <f t="shared" si="153"/>
        <v>4265</v>
      </c>
      <c r="P1390" s="264">
        <f t="shared" si="160"/>
        <v>4265</v>
      </c>
      <c r="Q1390" s="266">
        <f t="shared" si="159"/>
        <v>0</v>
      </c>
      <c r="T1390" s="264">
        <f t="shared" si="154"/>
        <v>567.04196727695955</v>
      </c>
      <c r="U1390" s="264">
        <f t="shared" si="155"/>
        <v>198.4646885469358</v>
      </c>
      <c r="V1390" s="264">
        <f t="shared" si="156"/>
        <v>2622.5599547841798</v>
      </c>
      <c r="W1390" s="264">
        <f t="shared" si="157"/>
        <v>51.449518424183381</v>
      </c>
      <c r="X1390" s="264">
        <f t="shared" si="158"/>
        <v>825.48387096774195</v>
      </c>
    </row>
    <row r="1391" spans="1:24" ht="12.75" customHeight="1" x14ac:dyDescent="0.25">
      <c r="B1391" s="227"/>
      <c r="O1391" s="264">
        <f t="shared" si="153"/>
        <v>0</v>
      </c>
      <c r="P1391" s="264">
        <f t="shared" si="160"/>
        <v>0</v>
      </c>
      <c r="Q1391" s="266">
        <f t="shared" si="159"/>
        <v>0</v>
      </c>
      <c r="T1391" s="264">
        <f t="shared" si="154"/>
        <v>0</v>
      </c>
      <c r="U1391" s="264">
        <f t="shared" si="155"/>
        <v>0</v>
      </c>
      <c r="V1391" s="264">
        <f t="shared" si="156"/>
        <v>0</v>
      </c>
      <c r="W1391" s="264">
        <f t="shared" si="157"/>
        <v>0</v>
      </c>
      <c r="X1391" s="264">
        <f t="shared" si="158"/>
        <v>0</v>
      </c>
    </row>
    <row r="1392" spans="1:24" ht="12.75" customHeight="1" x14ac:dyDescent="0.25">
      <c r="B1392" s="227"/>
      <c r="O1392" s="264">
        <f t="shared" si="153"/>
        <v>0</v>
      </c>
      <c r="P1392" s="264">
        <f t="shared" si="160"/>
        <v>0</v>
      </c>
      <c r="Q1392" s="266">
        <f t="shared" si="159"/>
        <v>0</v>
      </c>
      <c r="T1392" s="264">
        <f t="shared" si="154"/>
        <v>0</v>
      </c>
      <c r="U1392" s="264">
        <f t="shared" si="155"/>
        <v>0</v>
      </c>
      <c r="V1392" s="264">
        <f t="shared" si="156"/>
        <v>0</v>
      </c>
      <c r="W1392" s="264">
        <f t="shared" si="157"/>
        <v>0</v>
      </c>
      <c r="X1392" s="264">
        <f t="shared" si="158"/>
        <v>0</v>
      </c>
    </row>
    <row r="1393" spans="1:24" ht="12.75" customHeight="1" x14ac:dyDescent="0.25">
      <c r="A1393" s="2" t="s">
        <v>10</v>
      </c>
      <c r="B1393" s="227" t="s">
        <v>670</v>
      </c>
      <c r="C1393" s="3" t="s">
        <v>148</v>
      </c>
      <c r="D1393" s="1">
        <v>1</v>
      </c>
      <c r="E1393" s="143">
        <f>H1393</f>
        <v>3059</v>
      </c>
      <c r="F1393" s="144">
        <f>E1393*D1393</f>
        <v>3059</v>
      </c>
      <c r="H1393" s="146">
        <v>3059</v>
      </c>
      <c r="J1393" s="264">
        <v>406.70137817121201</v>
      </c>
      <c r="K1393" s="264">
        <v>142.34548235992418</v>
      </c>
      <c r="L1393" s="264">
        <v>1880.9873157525922</v>
      </c>
      <c r="M1393" s="264">
        <v>36.901307587239614</v>
      </c>
      <c r="N1393" s="264">
        <v>592.0645161290322</v>
      </c>
      <c r="O1393" s="264">
        <f t="shared" si="153"/>
        <v>3059</v>
      </c>
      <c r="P1393" s="264">
        <f t="shared" si="160"/>
        <v>3059</v>
      </c>
      <c r="Q1393" s="266">
        <f t="shared" si="159"/>
        <v>0</v>
      </c>
      <c r="T1393" s="264">
        <f t="shared" si="154"/>
        <v>406.70137817121201</v>
      </c>
      <c r="U1393" s="264">
        <f t="shared" si="155"/>
        <v>142.34548235992418</v>
      </c>
      <c r="V1393" s="264">
        <f t="shared" si="156"/>
        <v>1880.9873157525922</v>
      </c>
      <c r="W1393" s="264">
        <f t="shared" si="157"/>
        <v>36.901307587239614</v>
      </c>
      <c r="X1393" s="264">
        <f t="shared" si="158"/>
        <v>592.0645161290322</v>
      </c>
    </row>
    <row r="1394" spans="1:24" ht="12.75" customHeight="1" x14ac:dyDescent="0.25">
      <c r="B1394" s="227"/>
      <c r="O1394" s="264">
        <f t="shared" si="153"/>
        <v>0</v>
      </c>
      <c r="P1394" s="264">
        <f t="shared" si="160"/>
        <v>0</v>
      </c>
      <c r="Q1394" s="266">
        <f t="shared" si="159"/>
        <v>0</v>
      </c>
      <c r="T1394" s="264">
        <f t="shared" si="154"/>
        <v>0</v>
      </c>
      <c r="U1394" s="264">
        <f t="shared" si="155"/>
        <v>0</v>
      </c>
      <c r="V1394" s="264">
        <f t="shared" si="156"/>
        <v>0</v>
      </c>
      <c r="W1394" s="264">
        <f t="shared" si="157"/>
        <v>0</v>
      </c>
      <c r="X1394" s="264">
        <f t="shared" si="158"/>
        <v>0</v>
      </c>
    </row>
    <row r="1395" spans="1:24" ht="12.75" customHeight="1" x14ac:dyDescent="0.25">
      <c r="B1395" s="227"/>
      <c r="O1395" s="264">
        <f t="shared" si="153"/>
        <v>0</v>
      </c>
      <c r="P1395" s="264">
        <f t="shared" si="160"/>
        <v>0</v>
      </c>
      <c r="Q1395" s="266">
        <f t="shared" si="159"/>
        <v>0</v>
      </c>
      <c r="T1395" s="264">
        <f t="shared" si="154"/>
        <v>0</v>
      </c>
      <c r="U1395" s="264">
        <f t="shared" si="155"/>
        <v>0</v>
      </c>
      <c r="V1395" s="264">
        <f t="shared" si="156"/>
        <v>0</v>
      </c>
      <c r="W1395" s="264">
        <f t="shared" si="157"/>
        <v>0</v>
      </c>
      <c r="X1395" s="264">
        <f t="shared" si="158"/>
        <v>0</v>
      </c>
    </row>
    <row r="1396" spans="1:24" ht="12.75" customHeight="1" x14ac:dyDescent="0.25">
      <c r="A1396" s="2" t="s">
        <v>108</v>
      </c>
      <c r="B1396" s="227" t="s">
        <v>671</v>
      </c>
      <c r="C1396" s="3" t="s">
        <v>148</v>
      </c>
      <c r="D1396" s="1">
        <v>1</v>
      </c>
      <c r="E1396" s="143">
        <f>H1396</f>
        <v>1026</v>
      </c>
      <c r="F1396" s="144">
        <f>E1396*D1396</f>
        <v>1026</v>
      </c>
      <c r="H1396" s="146">
        <v>1026</v>
      </c>
      <c r="J1396" s="264">
        <v>136.40915789593447</v>
      </c>
      <c r="K1396" s="264">
        <v>47.743205263577053</v>
      </c>
      <c r="L1396" s="264">
        <v>630.89015559403708</v>
      </c>
      <c r="M1396" s="264">
        <v>12.376836085161113</v>
      </c>
      <c r="N1396" s="264">
        <v>198.58064516129031</v>
      </c>
      <c r="O1396" s="264">
        <f t="shared" si="153"/>
        <v>1026</v>
      </c>
      <c r="P1396" s="264">
        <f t="shared" si="160"/>
        <v>1026</v>
      </c>
      <c r="Q1396" s="266">
        <f t="shared" si="159"/>
        <v>0</v>
      </c>
      <c r="T1396" s="264">
        <f t="shared" si="154"/>
        <v>136.40915789593447</v>
      </c>
      <c r="U1396" s="264">
        <f t="shared" si="155"/>
        <v>47.743205263577053</v>
      </c>
      <c r="V1396" s="264">
        <f t="shared" si="156"/>
        <v>630.89015559403708</v>
      </c>
      <c r="W1396" s="264">
        <f t="shared" si="157"/>
        <v>12.376836085161113</v>
      </c>
      <c r="X1396" s="264">
        <f t="shared" si="158"/>
        <v>198.58064516129031</v>
      </c>
    </row>
    <row r="1397" spans="1:24" ht="12.75" customHeight="1" x14ac:dyDescent="0.25">
      <c r="B1397" s="227"/>
      <c r="O1397" s="264">
        <f t="shared" si="153"/>
        <v>0</v>
      </c>
      <c r="P1397" s="264">
        <f t="shared" si="160"/>
        <v>0</v>
      </c>
      <c r="Q1397" s="266">
        <f t="shared" si="159"/>
        <v>0</v>
      </c>
      <c r="T1397" s="264">
        <f t="shared" si="154"/>
        <v>0</v>
      </c>
      <c r="U1397" s="264">
        <f t="shared" si="155"/>
        <v>0</v>
      </c>
      <c r="V1397" s="264">
        <f t="shared" si="156"/>
        <v>0</v>
      </c>
      <c r="W1397" s="264">
        <f t="shared" si="157"/>
        <v>0</v>
      </c>
      <c r="X1397" s="264">
        <f t="shared" si="158"/>
        <v>0</v>
      </c>
    </row>
    <row r="1398" spans="1:24" ht="12.75" customHeight="1" x14ac:dyDescent="0.25">
      <c r="A1398" s="2" t="s">
        <v>217</v>
      </c>
      <c r="B1398" s="227" t="s">
        <v>672</v>
      </c>
      <c r="C1398" s="3" t="s">
        <v>148</v>
      </c>
      <c r="D1398" s="1">
        <v>1</v>
      </c>
      <c r="E1398" s="143">
        <f>H1398</f>
        <v>1106</v>
      </c>
      <c r="F1398" s="144">
        <f>E1398*D1398</f>
        <v>1106</v>
      </c>
      <c r="H1398" s="146">
        <v>1106</v>
      </c>
      <c r="J1398" s="264">
        <v>147.04534954474028</v>
      </c>
      <c r="K1398" s="264">
        <v>51.465872340659082</v>
      </c>
      <c r="L1398" s="264">
        <v>680.08237045517058</v>
      </c>
      <c r="M1398" s="264">
        <v>13.341891530397847</v>
      </c>
      <c r="N1398" s="264">
        <v>214.06451612903226</v>
      </c>
      <c r="O1398" s="264">
        <f t="shared" si="153"/>
        <v>1106</v>
      </c>
      <c r="P1398" s="264">
        <f t="shared" si="160"/>
        <v>1106</v>
      </c>
      <c r="Q1398" s="266">
        <f t="shared" si="159"/>
        <v>0</v>
      </c>
      <c r="T1398" s="264">
        <f t="shared" si="154"/>
        <v>147.04534954474028</v>
      </c>
      <c r="U1398" s="264">
        <f t="shared" si="155"/>
        <v>51.465872340659082</v>
      </c>
      <c r="V1398" s="264">
        <f t="shared" si="156"/>
        <v>680.08237045517058</v>
      </c>
      <c r="W1398" s="264">
        <f t="shared" si="157"/>
        <v>13.341891530397847</v>
      </c>
      <c r="X1398" s="264">
        <f t="shared" si="158"/>
        <v>214.06451612903226</v>
      </c>
    </row>
    <row r="1399" spans="1:24" ht="12.75" customHeight="1" x14ac:dyDescent="0.25">
      <c r="B1399" s="227"/>
      <c r="O1399" s="264">
        <f t="shared" si="153"/>
        <v>0</v>
      </c>
      <c r="P1399" s="264">
        <f t="shared" si="160"/>
        <v>0</v>
      </c>
      <c r="Q1399" s="266">
        <f t="shared" si="159"/>
        <v>0</v>
      </c>
      <c r="T1399" s="264">
        <f t="shared" si="154"/>
        <v>0</v>
      </c>
      <c r="U1399" s="264">
        <f t="shared" si="155"/>
        <v>0</v>
      </c>
      <c r="V1399" s="264">
        <f t="shared" si="156"/>
        <v>0</v>
      </c>
      <c r="W1399" s="264">
        <f t="shared" si="157"/>
        <v>0</v>
      </c>
      <c r="X1399" s="264">
        <f t="shared" si="158"/>
        <v>0</v>
      </c>
    </row>
    <row r="1400" spans="1:24" ht="12.75" customHeight="1" x14ac:dyDescent="0.25">
      <c r="A1400" s="2" t="s">
        <v>143</v>
      </c>
      <c r="B1400" s="227" t="s">
        <v>673</v>
      </c>
      <c r="C1400" s="3" t="s">
        <v>148</v>
      </c>
      <c r="D1400" s="1">
        <v>1</v>
      </c>
      <c r="E1400" s="143">
        <f>H1400</f>
        <v>1106</v>
      </c>
      <c r="F1400" s="144">
        <f>E1400*D1400</f>
        <v>1106</v>
      </c>
      <c r="H1400" s="146">
        <v>1106</v>
      </c>
      <c r="J1400" s="264">
        <v>147.04534954474028</v>
      </c>
      <c r="K1400" s="264">
        <v>51.465872340659082</v>
      </c>
      <c r="L1400" s="264">
        <v>680.08237045517058</v>
      </c>
      <c r="M1400" s="264">
        <v>13.341891530397847</v>
      </c>
      <c r="N1400" s="264">
        <v>214.06451612903226</v>
      </c>
      <c r="O1400" s="264">
        <f t="shared" si="153"/>
        <v>1106</v>
      </c>
      <c r="P1400" s="264">
        <f t="shared" si="160"/>
        <v>1106</v>
      </c>
      <c r="Q1400" s="266">
        <f t="shared" si="159"/>
        <v>0</v>
      </c>
      <c r="T1400" s="264">
        <f t="shared" si="154"/>
        <v>147.04534954474028</v>
      </c>
      <c r="U1400" s="264">
        <f t="shared" si="155"/>
        <v>51.465872340659082</v>
      </c>
      <c r="V1400" s="264">
        <f t="shared" si="156"/>
        <v>680.08237045517058</v>
      </c>
      <c r="W1400" s="264">
        <f t="shared" si="157"/>
        <v>13.341891530397847</v>
      </c>
      <c r="X1400" s="264">
        <f t="shared" si="158"/>
        <v>214.06451612903226</v>
      </c>
    </row>
    <row r="1401" spans="1:24" ht="12.75" customHeight="1" x14ac:dyDescent="0.25">
      <c r="B1401" s="227"/>
      <c r="O1401" s="264">
        <f t="shared" si="153"/>
        <v>0</v>
      </c>
      <c r="P1401" s="264">
        <f t="shared" si="160"/>
        <v>0</v>
      </c>
      <c r="Q1401" s="266">
        <f t="shared" si="159"/>
        <v>0</v>
      </c>
      <c r="T1401" s="264">
        <f t="shared" si="154"/>
        <v>0</v>
      </c>
      <c r="U1401" s="264">
        <f t="shared" si="155"/>
        <v>0</v>
      </c>
      <c r="V1401" s="264">
        <f t="shared" si="156"/>
        <v>0</v>
      </c>
      <c r="W1401" s="264">
        <f t="shared" si="157"/>
        <v>0</v>
      </c>
      <c r="X1401" s="264">
        <f t="shared" si="158"/>
        <v>0</v>
      </c>
    </row>
    <row r="1402" spans="1:24" ht="12.75" customHeight="1" thickBot="1" x14ac:dyDescent="0.3">
      <c r="B1402" s="125"/>
      <c r="O1402" s="264">
        <f t="shared" si="153"/>
        <v>0</v>
      </c>
      <c r="P1402" s="264">
        <f t="shared" si="160"/>
        <v>0</v>
      </c>
      <c r="Q1402" s="266">
        <f t="shared" si="159"/>
        <v>0</v>
      </c>
      <c r="T1402" s="264">
        <f t="shared" si="154"/>
        <v>0</v>
      </c>
      <c r="U1402" s="264">
        <f t="shared" si="155"/>
        <v>0</v>
      </c>
      <c r="V1402" s="264">
        <f t="shared" si="156"/>
        <v>0</v>
      </c>
      <c r="W1402" s="264">
        <f t="shared" si="157"/>
        <v>0</v>
      </c>
      <c r="X1402" s="264">
        <f t="shared" si="158"/>
        <v>0</v>
      </c>
    </row>
    <row r="1403" spans="1:24" ht="13" thickBot="1" x14ac:dyDescent="0.3">
      <c r="A1403" s="18" t="s">
        <v>249</v>
      </c>
      <c r="B1403" s="107" t="s">
        <v>674</v>
      </c>
      <c r="C1403" s="20"/>
      <c r="D1403" s="21"/>
      <c r="E1403" s="193"/>
      <c r="F1403" s="194">
        <f>F1400+F1398+F1396+F1393+F1390+F1387+F1384+F1381+F1379+F1377+F1374</f>
        <v>54093</v>
      </c>
      <c r="O1403" s="264">
        <f t="shared" si="153"/>
        <v>0</v>
      </c>
      <c r="P1403" s="264">
        <f t="shared" si="160"/>
        <v>0</v>
      </c>
      <c r="T1403" s="264">
        <f t="shared" si="154"/>
        <v>0</v>
      </c>
      <c r="U1403" s="264">
        <f t="shared" si="155"/>
        <v>0</v>
      </c>
      <c r="V1403" s="264">
        <f t="shared" si="156"/>
        <v>0</v>
      </c>
      <c r="W1403" s="264">
        <f t="shared" si="157"/>
        <v>0</v>
      </c>
      <c r="X1403" s="264">
        <f t="shared" si="158"/>
        <v>0</v>
      </c>
    </row>
    <row r="1404" spans="1:24" ht="14.5" thickBot="1" x14ac:dyDescent="0.3">
      <c r="A1404" s="63"/>
      <c r="B1404" s="64"/>
      <c r="C1404" s="65"/>
      <c r="D1404" s="66"/>
      <c r="E1404" s="184"/>
      <c r="F1404" s="185"/>
      <c r="O1404" s="264">
        <f t="shared" si="153"/>
        <v>0</v>
      </c>
      <c r="P1404" s="264">
        <f t="shared" si="160"/>
        <v>0</v>
      </c>
      <c r="R1404" s="266">
        <f>SUM(P1371:P1402)</f>
        <v>54093</v>
      </c>
      <c r="T1404" s="264">
        <f t="shared" si="154"/>
        <v>0</v>
      </c>
      <c r="U1404" s="264">
        <f t="shared" si="155"/>
        <v>0</v>
      </c>
      <c r="V1404" s="264">
        <f t="shared" si="156"/>
        <v>0</v>
      </c>
      <c r="W1404" s="264">
        <f t="shared" si="157"/>
        <v>0</v>
      </c>
      <c r="X1404" s="264">
        <f t="shared" si="158"/>
        <v>0</v>
      </c>
    </row>
    <row r="1405" spans="1:24" ht="14.5" thickBot="1" x14ac:dyDescent="0.3">
      <c r="A1405" s="59"/>
      <c r="B1405" s="60" t="s">
        <v>675</v>
      </c>
      <c r="C1405" s="61"/>
      <c r="D1405" s="62"/>
      <c r="E1405" s="151"/>
      <c r="F1405" s="152">
        <f>F1403+F1370</f>
        <v>129991</v>
      </c>
      <c r="O1405" s="264">
        <f t="shared" si="153"/>
        <v>0</v>
      </c>
      <c r="P1405" s="264">
        <f t="shared" si="160"/>
        <v>0</v>
      </c>
      <c r="T1405" s="264">
        <f t="shared" si="154"/>
        <v>0</v>
      </c>
      <c r="U1405" s="264">
        <f t="shared" si="155"/>
        <v>0</v>
      </c>
      <c r="V1405" s="264">
        <f t="shared" si="156"/>
        <v>0</v>
      </c>
      <c r="W1405" s="264">
        <f t="shared" si="157"/>
        <v>0</v>
      </c>
      <c r="X1405" s="264">
        <f t="shared" si="158"/>
        <v>0</v>
      </c>
    </row>
    <row r="1406" spans="1:24" ht="14.5" thickBot="1" x14ac:dyDescent="0.3">
      <c r="A1406" s="27"/>
      <c r="B1406" s="28"/>
      <c r="C1406" s="29"/>
      <c r="D1406" s="30"/>
      <c r="E1406" s="153"/>
      <c r="F1406" s="154"/>
      <c r="O1406" s="264">
        <f t="shared" si="153"/>
        <v>0</v>
      </c>
      <c r="P1406" s="264">
        <f t="shared" si="160"/>
        <v>0</v>
      </c>
      <c r="Q1406" s="266">
        <f t="shared" si="159"/>
        <v>0</v>
      </c>
      <c r="R1406" s="152">
        <f>R1404+R1371</f>
        <v>129991</v>
      </c>
      <c r="S1406" s="274"/>
      <c r="T1406" s="264">
        <f t="shared" si="154"/>
        <v>0</v>
      </c>
      <c r="U1406" s="264">
        <f t="shared" si="155"/>
        <v>0</v>
      </c>
      <c r="V1406" s="264">
        <f t="shared" si="156"/>
        <v>0</v>
      </c>
      <c r="W1406" s="264">
        <f t="shared" si="157"/>
        <v>0</v>
      </c>
      <c r="X1406" s="264">
        <f t="shared" si="158"/>
        <v>0</v>
      </c>
    </row>
    <row r="1407" spans="1:24" ht="14.5" thickBot="1" x14ac:dyDescent="0.3">
      <c r="A1407" s="210" t="s">
        <v>327</v>
      </c>
      <c r="B1407" s="211"/>
      <c r="C1407" s="211"/>
      <c r="D1407" s="211"/>
      <c r="E1407" s="211"/>
      <c r="F1407" s="212"/>
      <c r="H1407" s="195"/>
      <c r="I1407" s="195"/>
      <c r="O1407" s="264">
        <f t="shared" si="153"/>
        <v>0</v>
      </c>
      <c r="P1407" s="264">
        <f t="shared" si="160"/>
        <v>0</v>
      </c>
      <c r="Q1407" s="266">
        <f t="shared" si="159"/>
        <v>0</v>
      </c>
      <c r="T1407" s="264">
        <f t="shared" si="154"/>
        <v>0</v>
      </c>
      <c r="U1407" s="264">
        <f t="shared" si="155"/>
        <v>0</v>
      </c>
      <c r="V1407" s="264">
        <f t="shared" si="156"/>
        <v>0</v>
      </c>
      <c r="W1407" s="264">
        <f t="shared" si="157"/>
        <v>0</v>
      </c>
      <c r="X1407" s="264">
        <f t="shared" si="158"/>
        <v>0</v>
      </c>
    </row>
    <row r="1408" spans="1:24" ht="12.75" customHeight="1" x14ac:dyDescent="0.25">
      <c r="A1408" s="5"/>
      <c r="B1408" s="4"/>
      <c r="C1408" s="6"/>
      <c r="D1408" s="7"/>
      <c r="H1408" s="195"/>
      <c r="I1408" s="195"/>
      <c r="O1408" s="264">
        <f t="shared" ref="O1408:O1471" si="161">E1408</f>
        <v>0</v>
      </c>
      <c r="P1408" s="264">
        <f t="shared" si="160"/>
        <v>0</v>
      </c>
      <c r="Q1408" s="266">
        <f t="shared" si="159"/>
        <v>0</v>
      </c>
      <c r="T1408" s="264">
        <f t="shared" si="154"/>
        <v>0</v>
      </c>
      <c r="U1408" s="264">
        <f t="shared" si="155"/>
        <v>0</v>
      </c>
      <c r="V1408" s="264">
        <f t="shared" si="156"/>
        <v>0</v>
      </c>
      <c r="W1408" s="264">
        <f t="shared" si="157"/>
        <v>0</v>
      </c>
      <c r="X1408" s="264">
        <f t="shared" si="158"/>
        <v>0</v>
      </c>
    </row>
    <row r="1409" spans="1:24" ht="12.5" x14ac:dyDescent="0.25">
      <c r="A1409" s="196" t="s">
        <v>333</v>
      </c>
      <c r="B1409" s="197" t="s">
        <v>676</v>
      </c>
      <c r="C1409" s="198" t="s">
        <v>320</v>
      </c>
      <c r="D1409" s="199">
        <v>7</v>
      </c>
      <c r="E1409" s="143">
        <v>2300</v>
      </c>
      <c r="F1409" s="144">
        <f>E1409*D1409</f>
        <v>16100</v>
      </c>
      <c r="H1409" s="195"/>
      <c r="I1409" s="195"/>
      <c r="J1409" s="264">
        <v>305.79050990316694</v>
      </c>
      <c r="K1409" s="264">
        <v>107.02667846610841</v>
      </c>
      <c r="L1409" s="264">
        <v>1414.2761772575882</v>
      </c>
      <c r="M1409" s="264">
        <v>27.745344050556103</v>
      </c>
      <c r="N1409" s="264">
        <v>445.16129032258061</v>
      </c>
      <c r="O1409" s="264">
        <f t="shared" si="161"/>
        <v>2300</v>
      </c>
      <c r="P1409" s="264">
        <f t="shared" si="160"/>
        <v>16100</v>
      </c>
      <c r="Q1409" s="266">
        <f t="shared" si="159"/>
        <v>0</v>
      </c>
      <c r="T1409" s="264">
        <f t="shared" si="154"/>
        <v>2140.5335693221687</v>
      </c>
      <c r="U1409" s="264">
        <f t="shared" si="155"/>
        <v>749.18674926275889</v>
      </c>
      <c r="V1409" s="264">
        <f t="shared" si="156"/>
        <v>9899.9332408031169</v>
      </c>
      <c r="W1409" s="264">
        <f t="shared" si="157"/>
        <v>194.21740835389272</v>
      </c>
      <c r="X1409" s="264">
        <f t="shared" si="158"/>
        <v>3116.1290322580644</v>
      </c>
    </row>
    <row r="1410" spans="1:24" ht="12.75" customHeight="1" x14ac:dyDescent="0.25">
      <c r="A1410" s="5"/>
      <c r="B1410" s="51"/>
      <c r="C1410" s="6"/>
      <c r="D1410" s="1"/>
      <c r="H1410" s="195"/>
      <c r="I1410" s="195"/>
      <c r="J1410" s="264">
        <v>0</v>
      </c>
      <c r="K1410" s="264">
        <v>0</v>
      </c>
      <c r="L1410" s="264">
        <v>0</v>
      </c>
      <c r="M1410" s="264">
        <v>0</v>
      </c>
      <c r="N1410" s="264">
        <v>0</v>
      </c>
      <c r="O1410" s="264">
        <f t="shared" si="161"/>
        <v>0</v>
      </c>
      <c r="P1410" s="264">
        <f t="shared" si="160"/>
        <v>0</v>
      </c>
      <c r="Q1410" s="266">
        <f t="shared" si="159"/>
        <v>0</v>
      </c>
      <c r="T1410" s="264">
        <f t="shared" si="154"/>
        <v>0</v>
      </c>
      <c r="U1410" s="264">
        <f t="shared" si="155"/>
        <v>0</v>
      </c>
      <c r="V1410" s="264">
        <f t="shared" si="156"/>
        <v>0</v>
      </c>
      <c r="W1410" s="264">
        <f t="shared" si="157"/>
        <v>0</v>
      </c>
      <c r="X1410" s="264">
        <f t="shared" si="158"/>
        <v>0</v>
      </c>
    </row>
    <row r="1411" spans="1:24" ht="12.5" x14ac:dyDescent="0.25">
      <c r="A1411" s="196" t="s">
        <v>334</v>
      </c>
      <c r="B1411" s="197" t="s">
        <v>677</v>
      </c>
      <c r="C1411" s="198" t="s">
        <v>320</v>
      </c>
      <c r="D1411" s="199">
        <v>6</v>
      </c>
      <c r="E1411" s="143">
        <v>2300</v>
      </c>
      <c r="F1411" s="144">
        <f>E1411*D1411</f>
        <v>13800</v>
      </c>
      <c r="H1411" s="195"/>
      <c r="I1411" s="195"/>
      <c r="J1411" s="264">
        <v>305.79050990316694</v>
      </c>
      <c r="K1411" s="264">
        <v>107.02667846610841</v>
      </c>
      <c r="L1411" s="264">
        <v>1414.2761772575882</v>
      </c>
      <c r="M1411" s="264">
        <v>27.745344050556103</v>
      </c>
      <c r="N1411" s="264">
        <v>445.16129032258061</v>
      </c>
      <c r="O1411" s="264">
        <f t="shared" si="161"/>
        <v>2300</v>
      </c>
      <c r="P1411" s="264">
        <f t="shared" si="160"/>
        <v>13800</v>
      </c>
      <c r="Q1411" s="266">
        <f t="shared" si="159"/>
        <v>0</v>
      </c>
      <c r="T1411" s="264">
        <f t="shared" si="154"/>
        <v>1834.7430594190016</v>
      </c>
      <c r="U1411" s="264">
        <f t="shared" si="155"/>
        <v>642.16007079665042</v>
      </c>
      <c r="V1411" s="264">
        <f t="shared" si="156"/>
        <v>8485.6570635455282</v>
      </c>
      <c r="W1411" s="264">
        <f t="shared" si="157"/>
        <v>166.47206430333662</v>
      </c>
      <c r="X1411" s="264">
        <f t="shared" si="158"/>
        <v>2670.9677419354839</v>
      </c>
    </row>
    <row r="1412" spans="1:24" ht="12.75" customHeight="1" x14ac:dyDescent="0.25">
      <c r="A1412" s="5"/>
      <c r="B1412" s="51"/>
      <c r="C1412" s="6"/>
      <c r="D1412" s="1"/>
      <c r="H1412" s="195"/>
      <c r="I1412" s="195"/>
      <c r="J1412" s="264">
        <v>0</v>
      </c>
      <c r="K1412" s="264">
        <v>0</v>
      </c>
      <c r="L1412" s="264">
        <v>0</v>
      </c>
      <c r="M1412" s="264">
        <v>0</v>
      </c>
      <c r="N1412" s="264">
        <v>0</v>
      </c>
      <c r="O1412" s="264">
        <f t="shared" si="161"/>
        <v>0</v>
      </c>
      <c r="P1412" s="264">
        <f t="shared" si="160"/>
        <v>0</v>
      </c>
      <c r="Q1412" s="266">
        <f t="shared" si="159"/>
        <v>0</v>
      </c>
      <c r="T1412" s="264">
        <f t="shared" si="154"/>
        <v>0</v>
      </c>
      <c r="U1412" s="264">
        <f t="shared" si="155"/>
        <v>0</v>
      </c>
      <c r="V1412" s="264">
        <f t="shared" si="156"/>
        <v>0</v>
      </c>
      <c r="W1412" s="264">
        <f t="shared" si="157"/>
        <v>0</v>
      </c>
      <c r="X1412" s="264">
        <f t="shared" si="158"/>
        <v>0</v>
      </c>
    </row>
    <row r="1413" spans="1:24" ht="12.5" x14ac:dyDescent="0.25">
      <c r="A1413" s="196" t="s">
        <v>342</v>
      </c>
      <c r="B1413" s="197" t="s">
        <v>678</v>
      </c>
      <c r="C1413" s="198" t="s">
        <v>320</v>
      </c>
      <c r="D1413" s="199">
        <v>6</v>
      </c>
      <c r="E1413" s="143">
        <v>2300</v>
      </c>
      <c r="F1413" s="144">
        <f>E1413*D1413</f>
        <v>13800</v>
      </c>
      <c r="H1413" s="195"/>
      <c r="I1413" s="195"/>
      <c r="J1413" s="264">
        <v>305.79050990316694</v>
      </c>
      <c r="K1413" s="264">
        <v>107.02667846610841</v>
      </c>
      <c r="L1413" s="264">
        <v>1414.2761772575882</v>
      </c>
      <c r="M1413" s="264">
        <v>27.745344050556103</v>
      </c>
      <c r="N1413" s="264">
        <v>445.16129032258061</v>
      </c>
      <c r="O1413" s="264">
        <f t="shared" si="161"/>
        <v>2300</v>
      </c>
      <c r="P1413" s="264">
        <f t="shared" si="160"/>
        <v>13800</v>
      </c>
      <c r="Q1413" s="266">
        <f t="shared" si="159"/>
        <v>0</v>
      </c>
      <c r="T1413" s="264">
        <f t="shared" si="154"/>
        <v>1834.7430594190016</v>
      </c>
      <c r="U1413" s="264">
        <f t="shared" si="155"/>
        <v>642.16007079665042</v>
      </c>
      <c r="V1413" s="264">
        <f t="shared" si="156"/>
        <v>8485.6570635455282</v>
      </c>
      <c r="W1413" s="264">
        <f t="shared" si="157"/>
        <v>166.47206430333662</v>
      </c>
      <c r="X1413" s="264">
        <f t="shared" si="158"/>
        <v>2670.9677419354839</v>
      </c>
    </row>
    <row r="1414" spans="1:24" ht="12.75" customHeight="1" x14ac:dyDescent="0.25">
      <c r="A1414" s="196"/>
      <c r="B1414" s="51"/>
      <c r="C1414" s="6"/>
      <c r="D1414" s="1"/>
      <c r="H1414" s="195"/>
      <c r="I1414" s="195"/>
      <c r="J1414" s="264">
        <v>0</v>
      </c>
      <c r="K1414" s="264">
        <v>0</v>
      </c>
      <c r="L1414" s="264">
        <v>0</v>
      </c>
      <c r="M1414" s="264">
        <v>0</v>
      </c>
      <c r="N1414" s="264">
        <v>0</v>
      </c>
      <c r="O1414" s="264">
        <f t="shared" si="161"/>
        <v>0</v>
      </c>
      <c r="P1414" s="264">
        <f t="shared" si="160"/>
        <v>0</v>
      </c>
      <c r="Q1414" s="266">
        <f t="shared" si="159"/>
        <v>0</v>
      </c>
      <c r="T1414" s="264">
        <f t="shared" si="154"/>
        <v>0</v>
      </c>
      <c r="U1414" s="264">
        <f t="shared" si="155"/>
        <v>0</v>
      </c>
      <c r="V1414" s="264">
        <f t="shared" si="156"/>
        <v>0</v>
      </c>
      <c r="W1414" s="264">
        <f t="shared" si="157"/>
        <v>0</v>
      </c>
      <c r="X1414" s="264">
        <f t="shared" si="158"/>
        <v>0</v>
      </c>
    </row>
    <row r="1415" spans="1:24" ht="12.5" x14ac:dyDescent="0.25">
      <c r="A1415" s="2" t="s">
        <v>335</v>
      </c>
      <c r="B1415" s="197" t="s">
        <v>679</v>
      </c>
      <c r="C1415" s="198" t="s">
        <v>320</v>
      </c>
      <c r="D1415" s="199">
        <v>7</v>
      </c>
      <c r="E1415" s="143">
        <v>2300</v>
      </c>
      <c r="F1415" s="144">
        <f>E1415*D1415</f>
        <v>16100</v>
      </c>
      <c r="H1415" s="195"/>
      <c r="I1415" s="195"/>
      <c r="J1415" s="264">
        <v>305.79050990316694</v>
      </c>
      <c r="K1415" s="264">
        <v>107.02667846610841</v>
      </c>
      <c r="L1415" s="264">
        <v>1414.2761772575882</v>
      </c>
      <c r="M1415" s="264">
        <v>27.745344050556103</v>
      </c>
      <c r="N1415" s="264">
        <v>445.16129032258061</v>
      </c>
      <c r="O1415" s="264">
        <f t="shared" si="161"/>
        <v>2300</v>
      </c>
      <c r="P1415" s="264">
        <f t="shared" si="160"/>
        <v>16100</v>
      </c>
      <c r="Q1415" s="266">
        <f t="shared" si="159"/>
        <v>0</v>
      </c>
      <c r="T1415" s="264">
        <f t="shared" si="154"/>
        <v>2140.5335693221687</v>
      </c>
      <c r="U1415" s="264">
        <f t="shared" si="155"/>
        <v>749.18674926275889</v>
      </c>
      <c r="V1415" s="264">
        <f t="shared" si="156"/>
        <v>9899.9332408031169</v>
      </c>
      <c r="W1415" s="264">
        <f t="shared" si="157"/>
        <v>194.21740835389272</v>
      </c>
      <c r="X1415" s="264">
        <f t="shared" si="158"/>
        <v>3116.1290322580644</v>
      </c>
    </row>
    <row r="1416" spans="1:24" ht="12.75" customHeight="1" x14ac:dyDescent="0.25">
      <c r="A1416" s="196"/>
      <c r="B1416" s="51"/>
      <c r="C1416" s="6"/>
      <c r="D1416" s="1"/>
      <c r="H1416" s="195"/>
      <c r="I1416" s="195"/>
      <c r="J1416" s="264">
        <v>0</v>
      </c>
      <c r="K1416" s="264">
        <v>0</v>
      </c>
      <c r="L1416" s="264">
        <v>0</v>
      </c>
      <c r="M1416" s="264">
        <v>0</v>
      </c>
      <c r="N1416" s="264">
        <v>0</v>
      </c>
      <c r="O1416" s="264">
        <f t="shared" si="161"/>
        <v>0</v>
      </c>
      <c r="P1416" s="264">
        <f t="shared" si="160"/>
        <v>0</v>
      </c>
      <c r="Q1416" s="266">
        <f t="shared" si="159"/>
        <v>0</v>
      </c>
      <c r="T1416" s="264">
        <f t="shared" ref="T1416:T1479" si="162">J1416*$D1416</f>
        <v>0</v>
      </c>
      <c r="U1416" s="264">
        <f t="shared" ref="U1416:U1479" si="163">K1416*$D1416</f>
        <v>0</v>
      </c>
      <c r="V1416" s="264">
        <f t="shared" ref="V1416:V1479" si="164">L1416*$D1416</f>
        <v>0</v>
      </c>
      <c r="W1416" s="264">
        <f t="shared" ref="W1416:W1479" si="165">M1416*$D1416</f>
        <v>0</v>
      </c>
      <c r="X1416" s="264">
        <f t="shared" ref="X1416:X1479" si="166">N1416*$D1416</f>
        <v>0</v>
      </c>
    </row>
    <row r="1417" spans="1:24" ht="12.5" x14ac:dyDescent="0.25">
      <c r="A1417" s="2" t="s">
        <v>336</v>
      </c>
      <c r="B1417" s="197" t="s">
        <v>680</v>
      </c>
      <c r="C1417" s="198" t="s">
        <v>320</v>
      </c>
      <c r="D1417" s="199">
        <v>13</v>
      </c>
      <c r="E1417" s="143">
        <v>2300</v>
      </c>
      <c r="F1417" s="144">
        <f>E1417*D1417</f>
        <v>29900</v>
      </c>
      <c r="H1417" s="195"/>
      <c r="I1417" s="195"/>
      <c r="J1417" s="264">
        <v>305.79050990316694</v>
      </c>
      <c r="K1417" s="264">
        <v>107.02667846610841</v>
      </c>
      <c r="L1417" s="264">
        <v>1414.2761772575882</v>
      </c>
      <c r="M1417" s="264">
        <v>27.745344050556103</v>
      </c>
      <c r="N1417" s="264">
        <v>445.16129032258061</v>
      </c>
      <c r="O1417" s="264">
        <f t="shared" si="161"/>
        <v>2300</v>
      </c>
      <c r="P1417" s="264">
        <f t="shared" si="160"/>
        <v>29900</v>
      </c>
      <c r="Q1417" s="266">
        <f t="shared" si="159"/>
        <v>0</v>
      </c>
      <c r="T1417" s="264">
        <f t="shared" si="162"/>
        <v>3975.27662874117</v>
      </c>
      <c r="U1417" s="264">
        <f t="shared" si="163"/>
        <v>1391.3468200594093</v>
      </c>
      <c r="V1417" s="264">
        <f t="shared" si="164"/>
        <v>18385.590304348647</v>
      </c>
      <c r="W1417" s="264">
        <f t="shared" si="165"/>
        <v>360.68947265722932</v>
      </c>
      <c r="X1417" s="264">
        <f t="shared" si="166"/>
        <v>5787.0967741935483</v>
      </c>
    </row>
    <row r="1418" spans="1:24" ht="12.75" customHeight="1" x14ac:dyDescent="0.25">
      <c r="A1418" s="5"/>
      <c r="B1418" s="51"/>
      <c r="C1418" s="6"/>
      <c r="D1418" s="1"/>
      <c r="H1418" s="195"/>
      <c r="I1418" s="195"/>
      <c r="J1418" s="264">
        <v>0</v>
      </c>
      <c r="K1418" s="264">
        <v>0</v>
      </c>
      <c r="L1418" s="264">
        <v>0</v>
      </c>
      <c r="M1418" s="264">
        <v>0</v>
      </c>
      <c r="N1418" s="264">
        <v>0</v>
      </c>
      <c r="O1418" s="264">
        <f t="shared" si="161"/>
        <v>0</v>
      </c>
      <c r="P1418" s="264">
        <f t="shared" si="160"/>
        <v>0</v>
      </c>
      <c r="Q1418" s="266">
        <f t="shared" si="159"/>
        <v>0</v>
      </c>
      <c r="T1418" s="264">
        <f t="shared" si="162"/>
        <v>0</v>
      </c>
      <c r="U1418" s="264">
        <f t="shared" si="163"/>
        <v>0</v>
      </c>
      <c r="V1418" s="264">
        <f t="shared" si="164"/>
        <v>0</v>
      </c>
      <c r="W1418" s="264">
        <f t="shared" si="165"/>
        <v>0</v>
      </c>
      <c r="X1418" s="264">
        <f t="shared" si="166"/>
        <v>0</v>
      </c>
    </row>
    <row r="1419" spans="1:24" ht="12.5" x14ac:dyDescent="0.25">
      <c r="A1419" s="196" t="s">
        <v>337</v>
      </c>
      <c r="B1419" s="197" t="s">
        <v>681</v>
      </c>
      <c r="C1419" s="198" t="s">
        <v>320</v>
      </c>
      <c r="D1419" s="199">
        <v>13</v>
      </c>
      <c r="E1419" s="143">
        <v>2300</v>
      </c>
      <c r="F1419" s="144">
        <f>E1419*D1419</f>
        <v>29900</v>
      </c>
      <c r="H1419" s="195"/>
      <c r="I1419" s="195"/>
      <c r="J1419" s="264">
        <v>305.79050990316694</v>
      </c>
      <c r="K1419" s="264">
        <v>107.02667846610841</v>
      </c>
      <c r="L1419" s="264">
        <v>1414.2761772575882</v>
      </c>
      <c r="M1419" s="264">
        <v>27.745344050556103</v>
      </c>
      <c r="N1419" s="264">
        <v>445.16129032258061</v>
      </c>
      <c r="O1419" s="264">
        <f t="shared" si="161"/>
        <v>2300</v>
      </c>
      <c r="P1419" s="264">
        <f t="shared" si="160"/>
        <v>29900</v>
      </c>
      <c r="Q1419" s="266">
        <f t="shared" ref="Q1419:Q1482" si="167">F1419-P1419</f>
        <v>0</v>
      </c>
      <c r="T1419" s="264">
        <f t="shared" si="162"/>
        <v>3975.27662874117</v>
      </c>
      <c r="U1419" s="264">
        <f t="shared" si="163"/>
        <v>1391.3468200594093</v>
      </c>
      <c r="V1419" s="264">
        <f t="shared" si="164"/>
        <v>18385.590304348647</v>
      </c>
      <c r="W1419" s="264">
        <f t="shared" si="165"/>
        <v>360.68947265722932</v>
      </c>
      <c r="X1419" s="264">
        <f t="shared" si="166"/>
        <v>5787.0967741935483</v>
      </c>
    </row>
    <row r="1420" spans="1:24" ht="12.75" customHeight="1" x14ac:dyDescent="0.25">
      <c r="A1420" s="5"/>
      <c r="B1420" s="51"/>
      <c r="C1420" s="6"/>
      <c r="D1420" s="1"/>
      <c r="H1420" s="195"/>
      <c r="I1420" s="195"/>
      <c r="J1420" s="264">
        <v>0</v>
      </c>
      <c r="K1420" s="264">
        <v>0</v>
      </c>
      <c r="L1420" s="264">
        <v>0</v>
      </c>
      <c r="M1420" s="264">
        <v>0</v>
      </c>
      <c r="N1420" s="264">
        <v>0</v>
      </c>
      <c r="O1420" s="264">
        <f t="shared" si="161"/>
        <v>0</v>
      </c>
      <c r="P1420" s="264">
        <f t="shared" si="160"/>
        <v>0</v>
      </c>
      <c r="Q1420" s="266">
        <f t="shared" si="167"/>
        <v>0</v>
      </c>
      <c r="T1420" s="264">
        <f t="shared" si="162"/>
        <v>0</v>
      </c>
      <c r="U1420" s="264">
        <f t="shared" si="163"/>
        <v>0</v>
      </c>
      <c r="V1420" s="264">
        <f t="shared" si="164"/>
        <v>0</v>
      </c>
      <c r="W1420" s="264">
        <f t="shared" si="165"/>
        <v>0</v>
      </c>
      <c r="X1420" s="264">
        <f t="shared" si="166"/>
        <v>0</v>
      </c>
    </row>
    <row r="1421" spans="1:24" ht="12.5" x14ac:dyDescent="0.25">
      <c r="A1421" s="196" t="s">
        <v>338</v>
      </c>
      <c r="B1421" s="197" t="s">
        <v>682</v>
      </c>
      <c r="C1421" s="198" t="s">
        <v>320</v>
      </c>
      <c r="D1421" s="199">
        <v>11</v>
      </c>
      <c r="E1421" s="143">
        <v>2300</v>
      </c>
      <c r="F1421" s="144">
        <f>E1421*D1421</f>
        <v>25300</v>
      </c>
      <c r="H1421" s="195"/>
      <c r="I1421" s="195"/>
      <c r="J1421" s="264">
        <v>305.79050990316694</v>
      </c>
      <c r="K1421" s="264">
        <v>107.02667846610841</v>
      </c>
      <c r="L1421" s="264">
        <v>1414.2761772575882</v>
      </c>
      <c r="M1421" s="264">
        <v>27.745344050556103</v>
      </c>
      <c r="N1421" s="264">
        <v>445.16129032258061</v>
      </c>
      <c r="O1421" s="264">
        <f t="shared" si="161"/>
        <v>2300</v>
      </c>
      <c r="P1421" s="264">
        <f t="shared" ref="P1421:P1484" si="168">O1421*D1421</f>
        <v>25300</v>
      </c>
      <c r="Q1421" s="266">
        <f t="shared" si="167"/>
        <v>0</v>
      </c>
      <c r="T1421" s="264">
        <f t="shared" si="162"/>
        <v>3363.6956089348364</v>
      </c>
      <c r="U1421" s="264">
        <f t="shared" si="163"/>
        <v>1177.2934631271926</v>
      </c>
      <c r="V1421" s="264">
        <f t="shared" si="164"/>
        <v>15557.03794983347</v>
      </c>
      <c r="W1421" s="264">
        <f t="shared" si="165"/>
        <v>305.19878455611712</v>
      </c>
      <c r="X1421" s="264">
        <f t="shared" si="166"/>
        <v>4896.7741935483864</v>
      </c>
    </row>
    <row r="1422" spans="1:24" ht="12.75" customHeight="1" x14ac:dyDescent="0.25">
      <c r="A1422" s="196"/>
      <c r="B1422" s="51"/>
      <c r="C1422" s="6"/>
      <c r="D1422" s="1"/>
      <c r="H1422" s="195"/>
      <c r="I1422" s="195"/>
      <c r="J1422" s="264">
        <v>0</v>
      </c>
      <c r="K1422" s="264">
        <v>0</v>
      </c>
      <c r="L1422" s="264">
        <v>0</v>
      </c>
      <c r="M1422" s="264">
        <v>0</v>
      </c>
      <c r="N1422" s="264">
        <v>0</v>
      </c>
      <c r="O1422" s="264">
        <f t="shared" si="161"/>
        <v>0</v>
      </c>
      <c r="P1422" s="264">
        <f t="shared" si="168"/>
        <v>0</v>
      </c>
      <c r="Q1422" s="266">
        <f t="shared" si="167"/>
        <v>0</v>
      </c>
      <c r="T1422" s="264">
        <f t="shared" si="162"/>
        <v>0</v>
      </c>
      <c r="U1422" s="264">
        <f t="shared" si="163"/>
        <v>0</v>
      </c>
      <c r="V1422" s="264">
        <f t="shared" si="164"/>
        <v>0</v>
      </c>
      <c r="W1422" s="264">
        <f t="shared" si="165"/>
        <v>0</v>
      </c>
      <c r="X1422" s="264">
        <f t="shared" si="166"/>
        <v>0</v>
      </c>
    </row>
    <row r="1423" spans="1:24" ht="12.5" x14ac:dyDescent="0.25">
      <c r="A1423" s="2" t="s">
        <v>339</v>
      </c>
      <c r="B1423" s="197" t="s">
        <v>683</v>
      </c>
      <c r="C1423" s="198" t="s">
        <v>320</v>
      </c>
      <c r="D1423" s="199">
        <v>15.5</v>
      </c>
      <c r="E1423" s="143">
        <v>2300</v>
      </c>
      <c r="F1423" s="144">
        <f>E1423*D1423</f>
        <v>35650</v>
      </c>
      <c r="H1423" s="195"/>
      <c r="I1423" s="195"/>
      <c r="J1423" s="264">
        <v>305.79050990316694</v>
      </c>
      <c r="K1423" s="264">
        <v>107.02667846610841</v>
      </c>
      <c r="L1423" s="264">
        <v>1414.2761772575882</v>
      </c>
      <c r="M1423" s="264">
        <v>27.745344050556103</v>
      </c>
      <c r="N1423" s="264">
        <v>445.16129032258061</v>
      </c>
      <c r="O1423" s="264">
        <f t="shared" si="161"/>
        <v>2300</v>
      </c>
      <c r="P1423" s="264">
        <f t="shared" si="168"/>
        <v>35650</v>
      </c>
      <c r="Q1423" s="266">
        <f t="shared" si="167"/>
        <v>0</v>
      </c>
      <c r="T1423" s="264">
        <f t="shared" si="162"/>
        <v>4739.7529034990876</v>
      </c>
      <c r="U1423" s="264">
        <f t="shared" si="163"/>
        <v>1658.9135162246803</v>
      </c>
      <c r="V1423" s="264">
        <f t="shared" si="164"/>
        <v>21921.280747492616</v>
      </c>
      <c r="W1423" s="264">
        <f t="shared" si="165"/>
        <v>430.05283278361958</v>
      </c>
      <c r="X1423" s="264">
        <f t="shared" si="166"/>
        <v>6899.9999999999991</v>
      </c>
    </row>
    <row r="1424" spans="1:24" ht="12.75" customHeight="1" x14ac:dyDescent="0.25">
      <c r="A1424" s="196"/>
      <c r="B1424" s="51"/>
      <c r="C1424" s="6"/>
      <c r="D1424" s="1"/>
      <c r="H1424" s="195"/>
      <c r="I1424" s="195"/>
      <c r="J1424" s="264">
        <v>0</v>
      </c>
      <c r="K1424" s="264">
        <v>0</v>
      </c>
      <c r="L1424" s="264">
        <v>0</v>
      </c>
      <c r="M1424" s="264">
        <v>0</v>
      </c>
      <c r="N1424" s="264">
        <v>0</v>
      </c>
      <c r="O1424" s="264">
        <f t="shared" si="161"/>
        <v>0</v>
      </c>
      <c r="P1424" s="264">
        <f t="shared" si="168"/>
        <v>0</v>
      </c>
      <c r="Q1424" s="266">
        <f t="shared" si="167"/>
        <v>0</v>
      </c>
      <c r="T1424" s="264">
        <f t="shared" si="162"/>
        <v>0</v>
      </c>
      <c r="U1424" s="264">
        <f t="shared" si="163"/>
        <v>0</v>
      </c>
      <c r="V1424" s="264">
        <f t="shared" si="164"/>
        <v>0</v>
      </c>
      <c r="W1424" s="264">
        <f t="shared" si="165"/>
        <v>0</v>
      </c>
      <c r="X1424" s="264">
        <f t="shared" si="166"/>
        <v>0</v>
      </c>
    </row>
    <row r="1425" spans="1:24" ht="12.5" x14ac:dyDescent="0.25">
      <c r="A1425" s="2" t="s">
        <v>340</v>
      </c>
      <c r="B1425" s="197" t="s">
        <v>684</v>
      </c>
      <c r="C1425" s="198" t="s">
        <v>320</v>
      </c>
      <c r="D1425" s="199">
        <v>11</v>
      </c>
      <c r="E1425" s="143">
        <v>2300</v>
      </c>
      <c r="F1425" s="144">
        <f>E1425*D1425</f>
        <v>25300</v>
      </c>
      <c r="H1425" s="195"/>
      <c r="I1425" s="195"/>
      <c r="J1425" s="264">
        <v>305.79050990316694</v>
      </c>
      <c r="K1425" s="264">
        <v>107.02667846610841</v>
      </c>
      <c r="L1425" s="264">
        <v>1414.2761772575882</v>
      </c>
      <c r="M1425" s="264">
        <v>27.745344050556103</v>
      </c>
      <c r="N1425" s="264">
        <v>445.16129032258061</v>
      </c>
      <c r="O1425" s="264">
        <f t="shared" si="161"/>
        <v>2300</v>
      </c>
      <c r="P1425" s="264">
        <f t="shared" si="168"/>
        <v>25300</v>
      </c>
      <c r="Q1425" s="266">
        <f t="shared" si="167"/>
        <v>0</v>
      </c>
      <c r="T1425" s="264">
        <f t="shared" si="162"/>
        <v>3363.6956089348364</v>
      </c>
      <c r="U1425" s="264">
        <f t="shared" si="163"/>
        <v>1177.2934631271926</v>
      </c>
      <c r="V1425" s="264">
        <f t="shared" si="164"/>
        <v>15557.03794983347</v>
      </c>
      <c r="W1425" s="264">
        <f t="shared" si="165"/>
        <v>305.19878455611712</v>
      </c>
      <c r="X1425" s="264">
        <f t="shared" si="166"/>
        <v>4896.7741935483864</v>
      </c>
    </row>
    <row r="1426" spans="1:24" ht="12.75" customHeight="1" x14ac:dyDescent="0.25">
      <c r="A1426" s="5"/>
      <c r="B1426" s="51"/>
      <c r="C1426" s="6"/>
      <c r="D1426" s="1"/>
      <c r="H1426" s="195"/>
      <c r="I1426" s="195"/>
      <c r="J1426" s="264">
        <v>0</v>
      </c>
      <c r="K1426" s="264">
        <v>0</v>
      </c>
      <c r="L1426" s="264">
        <v>0</v>
      </c>
      <c r="M1426" s="264">
        <v>0</v>
      </c>
      <c r="N1426" s="264">
        <v>0</v>
      </c>
      <c r="O1426" s="264">
        <f t="shared" si="161"/>
        <v>0</v>
      </c>
      <c r="P1426" s="264">
        <f t="shared" si="168"/>
        <v>0</v>
      </c>
      <c r="Q1426" s="266">
        <f t="shared" si="167"/>
        <v>0</v>
      </c>
      <c r="T1426" s="264">
        <f t="shared" si="162"/>
        <v>0</v>
      </c>
      <c r="U1426" s="264">
        <f t="shared" si="163"/>
        <v>0</v>
      </c>
      <c r="V1426" s="264">
        <f t="shared" si="164"/>
        <v>0</v>
      </c>
      <c r="W1426" s="264">
        <f t="shared" si="165"/>
        <v>0</v>
      </c>
      <c r="X1426" s="264">
        <f t="shared" si="166"/>
        <v>0</v>
      </c>
    </row>
    <row r="1427" spans="1:24" ht="12.5" x14ac:dyDescent="0.25">
      <c r="A1427" s="196" t="s">
        <v>341</v>
      </c>
      <c r="B1427" s="197" t="s">
        <v>685</v>
      </c>
      <c r="C1427" s="198" t="s">
        <v>320</v>
      </c>
      <c r="D1427" s="199">
        <v>7</v>
      </c>
      <c r="E1427" s="143">
        <v>2300</v>
      </c>
      <c r="F1427" s="144">
        <f>E1427*D1427</f>
        <v>16100</v>
      </c>
      <c r="H1427" s="195"/>
      <c r="I1427" s="195"/>
      <c r="J1427" s="264">
        <v>305.79050990316694</v>
      </c>
      <c r="K1427" s="264">
        <v>107.02667846610841</v>
      </c>
      <c r="L1427" s="264">
        <v>1414.2761772575882</v>
      </c>
      <c r="M1427" s="264">
        <v>27.745344050556103</v>
      </c>
      <c r="N1427" s="264">
        <v>445.16129032258061</v>
      </c>
      <c r="O1427" s="264">
        <f t="shared" si="161"/>
        <v>2300</v>
      </c>
      <c r="P1427" s="264">
        <f t="shared" si="168"/>
        <v>16100</v>
      </c>
      <c r="Q1427" s="266">
        <f t="shared" si="167"/>
        <v>0</v>
      </c>
      <c r="T1427" s="264">
        <f t="shared" si="162"/>
        <v>2140.5335693221687</v>
      </c>
      <c r="U1427" s="264">
        <f t="shared" si="163"/>
        <v>749.18674926275889</v>
      </c>
      <c r="V1427" s="264">
        <f t="shared" si="164"/>
        <v>9899.9332408031169</v>
      </c>
      <c r="W1427" s="264">
        <f t="shared" si="165"/>
        <v>194.21740835389272</v>
      </c>
      <c r="X1427" s="264">
        <f t="shared" si="166"/>
        <v>3116.1290322580644</v>
      </c>
    </row>
    <row r="1428" spans="1:24" ht="12.75" customHeight="1" x14ac:dyDescent="0.25">
      <c r="A1428" s="5"/>
      <c r="B1428" s="51"/>
      <c r="C1428" s="6"/>
      <c r="D1428" s="1"/>
      <c r="H1428" s="195"/>
      <c r="I1428" s="195"/>
      <c r="J1428" s="264">
        <v>0</v>
      </c>
      <c r="K1428" s="264">
        <v>0</v>
      </c>
      <c r="L1428" s="264">
        <v>0</v>
      </c>
      <c r="M1428" s="264">
        <v>0</v>
      </c>
      <c r="N1428" s="264">
        <v>0</v>
      </c>
      <c r="O1428" s="264">
        <f t="shared" si="161"/>
        <v>0</v>
      </c>
      <c r="P1428" s="264">
        <f t="shared" si="168"/>
        <v>0</v>
      </c>
      <c r="Q1428" s="266">
        <f t="shared" si="167"/>
        <v>0</v>
      </c>
      <c r="T1428" s="264">
        <f t="shared" si="162"/>
        <v>0</v>
      </c>
      <c r="U1428" s="264">
        <f t="shared" si="163"/>
        <v>0</v>
      </c>
      <c r="V1428" s="264">
        <f t="shared" si="164"/>
        <v>0</v>
      </c>
      <c r="W1428" s="264">
        <f t="shared" si="165"/>
        <v>0</v>
      </c>
      <c r="X1428" s="264">
        <f t="shared" si="166"/>
        <v>0</v>
      </c>
    </row>
    <row r="1429" spans="1:24" ht="12.75" customHeight="1" x14ac:dyDescent="0.25">
      <c r="A1429" s="196" t="s">
        <v>209</v>
      </c>
      <c r="B1429" s="197" t="s">
        <v>686</v>
      </c>
      <c r="C1429" s="198" t="s">
        <v>130</v>
      </c>
      <c r="D1429" s="108">
        <v>7</v>
      </c>
      <c r="E1429" s="143">
        <v>2300</v>
      </c>
      <c r="F1429" s="144">
        <f>E1429*D1429</f>
        <v>16100</v>
      </c>
      <c r="H1429" s="195"/>
      <c r="I1429" s="195"/>
      <c r="J1429" s="264">
        <v>305.79050990316694</v>
      </c>
      <c r="K1429" s="264">
        <v>107.02667846610841</v>
      </c>
      <c r="L1429" s="264">
        <v>1414.2761772575882</v>
      </c>
      <c r="M1429" s="264">
        <v>27.745344050556103</v>
      </c>
      <c r="N1429" s="264">
        <v>445.16129032258061</v>
      </c>
      <c r="O1429" s="264">
        <f t="shared" si="161"/>
        <v>2300</v>
      </c>
      <c r="P1429" s="264">
        <f t="shared" si="168"/>
        <v>16100</v>
      </c>
      <c r="Q1429" s="266">
        <f t="shared" si="167"/>
        <v>0</v>
      </c>
      <c r="T1429" s="264">
        <f t="shared" si="162"/>
        <v>2140.5335693221687</v>
      </c>
      <c r="U1429" s="264">
        <f t="shared" si="163"/>
        <v>749.18674926275889</v>
      </c>
      <c r="V1429" s="264">
        <f t="shared" si="164"/>
        <v>9899.9332408031169</v>
      </c>
      <c r="W1429" s="264">
        <f t="shared" si="165"/>
        <v>194.21740835389272</v>
      </c>
      <c r="X1429" s="264">
        <f t="shared" si="166"/>
        <v>3116.1290322580644</v>
      </c>
    </row>
    <row r="1430" spans="1:24" ht="12.75" customHeight="1" x14ac:dyDescent="0.25">
      <c r="A1430" s="196"/>
      <c r="B1430" s="51"/>
      <c r="C1430" s="6"/>
      <c r="D1430" s="108"/>
      <c r="H1430" s="195"/>
      <c r="I1430" s="195"/>
      <c r="J1430" s="264">
        <v>0</v>
      </c>
      <c r="K1430" s="264">
        <v>0</v>
      </c>
      <c r="L1430" s="264">
        <v>0</v>
      </c>
      <c r="M1430" s="264">
        <v>0</v>
      </c>
      <c r="N1430" s="264">
        <v>0</v>
      </c>
      <c r="O1430" s="264">
        <f t="shared" si="161"/>
        <v>0</v>
      </c>
      <c r="P1430" s="264">
        <f t="shared" si="168"/>
        <v>0</v>
      </c>
      <c r="Q1430" s="266">
        <f t="shared" si="167"/>
        <v>0</v>
      </c>
      <c r="T1430" s="264">
        <f t="shared" si="162"/>
        <v>0</v>
      </c>
      <c r="U1430" s="264">
        <f t="shared" si="163"/>
        <v>0</v>
      </c>
      <c r="V1430" s="264">
        <f t="shared" si="164"/>
        <v>0</v>
      </c>
      <c r="W1430" s="264">
        <f t="shared" si="165"/>
        <v>0</v>
      </c>
      <c r="X1430" s="264">
        <f t="shared" si="166"/>
        <v>0</v>
      </c>
    </row>
    <row r="1431" spans="1:24" ht="12.75" customHeight="1" x14ac:dyDescent="0.25">
      <c r="A1431" s="2" t="s">
        <v>20</v>
      </c>
      <c r="B1431" s="197" t="s">
        <v>687</v>
      </c>
      <c r="C1431" s="198" t="s">
        <v>130</v>
      </c>
      <c r="D1431" s="108">
        <v>6</v>
      </c>
      <c r="E1431" s="143">
        <v>2300</v>
      </c>
      <c r="F1431" s="144">
        <f>E1431*D1431</f>
        <v>13800</v>
      </c>
      <c r="H1431" s="195"/>
      <c r="I1431" s="195"/>
      <c r="J1431" s="264">
        <v>305.79050990316694</v>
      </c>
      <c r="K1431" s="264">
        <v>107.02667846610841</v>
      </c>
      <c r="L1431" s="264">
        <v>1414.2761772575882</v>
      </c>
      <c r="M1431" s="264">
        <v>27.745344050556103</v>
      </c>
      <c r="N1431" s="264">
        <v>445.16129032258061</v>
      </c>
      <c r="O1431" s="264">
        <f t="shared" si="161"/>
        <v>2300</v>
      </c>
      <c r="P1431" s="264">
        <f t="shared" si="168"/>
        <v>13800</v>
      </c>
      <c r="Q1431" s="266">
        <f t="shared" si="167"/>
        <v>0</v>
      </c>
      <c r="T1431" s="264">
        <f t="shared" si="162"/>
        <v>1834.7430594190016</v>
      </c>
      <c r="U1431" s="264">
        <f t="shared" si="163"/>
        <v>642.16007079665042</v>
      </c>
      <c r="V1431" s="264">
        <f t="shared" si="164"/>
        <v>8485.6570635455282</v>
      </c>
      <c r="W1431" s="264">
        <f t="shared" si="165"/>
        <v>166.47206430333662</v>
      </c>
      <c r="X1431" s="264">
        <f t="shared" si="166"/>
        <v>2670.9677419354839</v>
      </c>
    </row>
    <row r="1432" spans="1:24" ht="12.75" customHeight="1" x14ac:dyDescent="0.25">
      <c r="A1432" s="196"/>
      <c r="B1432" s="51"/>
      <c r="C1432" s="6"/>
      <c r="D1432" s="108"/>
      <c r="H1432" s="195"/>
      <c r="I1432" s="195"/>
      <c r="J1432" s="264">
        <v>0</v>
      </c>
      <c r="K1432" s="264">
        <v>0</v>
      </c>
      <c r="L1432" s="264">
        <v>0</v>
      </c>
      <c r="M1432" s="264">
        <v>0</v>
      </c>
      <c r="N1432" s="264">
        <v>0</v>
      </c>
      <c r="O1432" s="264">
        <f t="shared" si="161"/>
        <v>0</v>
      </c>
      <c r="P1432" s="264">
        <f t="shared" si="168"/>
        <v>0</v>
      </c>
      <c r="Q1432" s="266">
        <f t="shared" si="167"/>
        <v>0</v>
      </c>
      <c r="T1432" s="264">
        <f t="shared" si="162"/>
        <v>0</v>
      </c>
      <c r="U1432" s="264">
        <f t="shared" si="163"/>
        <v>0</v>
      </c>
      <c r="V1432" s="264">
        <f t="shared" si="164"/>
        <v>0</v>
      </c>
      <c r="W1432" s="264">
        <f t="shared" si="165"/>
        <v>0</v>
      </c>
      <c r="X1432" s="264">
        <f t="shared" si="166"/>
        <v>0</v>
      </c>
    </row>
    <row r="1433" spans="1:24" ht="12.75" customHeight="1" x14ac:dyDescent="0.25">
      <c r="A1433" s="2" t="s">
        <v>83</v>
      </c>
      <c r="B1433" s="197" t="s">
        <v>688</v>
      </c>
      <c r="C1433" s="198" t="s">
        <v>130</v>
      </c>
      <c r="D1433" s="108">
        <v>6</v>
      </c>
      <c r="E1433" s="143">
        <v>2300</v>
      </c>
      <c r="F1433" s="144">
        <f>E1433*D1433</f>
        <v>13800</v>
      </c>
      <c r="H1433" s="195"/>
      <c r="I1433" s="195"/>
      <c r="J1433" s="264">
        <v>305.79050990316694</v>
      </c>
      <c r="K1433" s="264">
        <v>107.02667846610841</v>
      </c>
      <c r="L1433" s="264">
        <v>1414.2761772575882</v>
      </c>
      <c r="M1433" s="264">
        <v>27.745344050556103</v>
      </c>
      <c r="N1433" s="264">
        <v>445.16129032258061</v>
      </c>
      <c r="O1433" s="264">
        <f t="shared" si="161"/>
        <v>2300</v>
      </c>
      <c r="P1433" s="264">
        <f t="shared" si="168"/>
        <v>13800</v>
      </c>
      <c r="Q1433" s="266">
        <f t="shared" si="167"/>
        <v>0</v>
      </c>
      <c r="T1433" s="264">
        <f t="shared" si="162"/>
        <v>1834.7430594190016</v>
      </c>
      <c r="U1433" s="264">
        <f t="shared" si="163"/>
        <v>642.16007079665042</v>
      </c>
      <c r="V1433" s="264">
        <f t="shared" si="164"/>
        <v>8485.6570635455282</v>
      </c>
      <c r="W1433" s="264">
        <f t="shared" si="165"/>
        <v>166.47206430333662</v>
      </c>
      <c r="X1433" s="264">
        <f t="shared" si="166"/>
        <v>2670.9677419354839</v>
      </c>
    </row>
    <row r="1434" spans="1:24" ht="12.75" customHeight="1" x14ac:dyDescent="0.25">
      <c r="A1434" s="5"/>
      <c r="B1434" s="51"/>
      <c r="C1434" s="6"/>
      <c r="D1434" s="7"/>
      <c r="H1434" s="195"/>
      <c r="I1434" s="195"/>
      <c r="J1434" s="264">
        <v>0</v>
      </c>
      <c r="K1434" s="264">
        <v>0</v>
      </c>
      <c r="L1434" s="264">
        <v>0</v>
      </c>
      <c r="M1434" s="264">
        <v>0</v>
      </c>
      <c r="N1434" s="264">
        <v>0</v>
      </c>
      <c r="O1434" s="264">
        <f t="shared" si="161"/>
        <v>0</v>
      </c>
      <c r="P1434" s="264">
        <f t="shared" si="168"/>
        <v>0</v>
      </c>
      <c r="Q1434" s="266">
        <f t="shared" si="167"/>
        <v>0</v>
      </c>
      <c r="T1434" s="264">
        <f t="shared" si="162"/>
        <v>0</v>
      </c>
      <c r="U1434" s="264">
        <f t="shared" si="163"/>
        <v>0</v>
      </c>
      <c r="V1434" s="264">
        <f t="shared" si="164"/>
        <v>0</v>
      </c>
      <c r="W1434" s="264">
        <f t="shared" si="165"/>
        <v>0</v>
      </c>
      <c r="X1434" s="264">
        <f t="shared" si="166"/>
        <v>0</v>
      </c>
    </row>
    <row r="1435" spans="1:24" ht="12.75" customHeight="1" x14ac:dyDescent="0.25">
      <c r="A1435" s="196" t="s">
        <v>155</v>
      </c>
      <c r="B1435" s="197" t="s">
        <v>689</v>
      </c>
      <c r="C1435" s="198" t="s">
        <v>130</v>
      </c>
      <c r="D1435" s="109">
        <v>13</v>
      </c>
      <c r="E1435" s="143">
        <v>2300</v>
      </c>
      <c r="F1435" s="144">
        <f>E1435*D1435</f>
        <v>29900</v>
      </c>
      <c r="H1435" s="195"/>
      <c r="I1435" s="195"/>
      <c r="J1435" s="264">
        <v>305.79050990316694</v>
      </c>
      <c r="K1435" s="264">
        <v>107.02667846610841</v>
      </c>
      <c r="L1435" s="264">
        <v>1414.2761772575882</v>
      </c>
      <c r="M1435" s="264">
        <v>27.745344050556103</v>
      </c>
      <c r="N1435" s="264">
        <v>445.16129032258061</v>
      </c>
      <c r="O1435" s="264">
        <f t="shared" si="161"/>
        <v>2300</v>
      </c>
      <c r="P1435" s="264">
        <f t="shared" si="168"/>
        <v>29900</v>
      </c>
      <c r="Q1435" s="266">
        <f t="shared" si="167"/>
        <v>0</v>
      </c>
      <c r="T1435" s="264">
        <f t="shared" si="162"/>
        <v>3975.27662874117</v>
      </c>
      <c r="U1435" s="264">
        <f t="shared" si="163"/>
        <v>1391.3468200594093</v>
      </c>
      <c r="V1435" s="264">
        <f t="shared" si="164"/>
        <v>18385.590304348647</v>
      </c>
      <c r="W1435" s="264">
        <f t="shared" si="165"/>
        <v>360.68947265722932</v>
      </c>
      <c r="X1435" s="264">
        <f t="shared" si="166"/>
        <v>5787.0967741935483</v>
      </c>
    </row>
    <row r="1436" spans="1:24" ht="12.75" customHeight="1" x14ac:dyDescent="0.25">
      <c r="A1436" s="5"/>
      <c r="B1436" s="51"/>
      <c r="C1436" s="6"/>
      <c r="D1436" s="109"/>
      <c r="H1436" s="195"/>
      <c r="I1436" s="195"/>
      <c r="J1436" s="264">
        <v>0</v>
      </c>
      <c r="K1436" s="264">
        <v>0</v>
      </c>
      <c r="L1436" s="264">
        <v>0</v>
      </c>
      <c r="M1436" s="264">
        <v>0</v>
      </c>
      <c r="N1436" s="264">
        <v>0</v>
      </c>
      <c r="O1436" s="264">
        <f t="shared" si="161"/>
        <v>0</v>
      </c>
      <c r="P1436" s="264">
        <f t="shared" si="168"/>
        <v>0</v>
      </c>
      <c r="Q1436" s="266">
        <f t="shared" si="167"/>
        <v>0</v>
      </c>
      <c r="T1436" s="264">
        <f t="shared" si="162"/>
        <v>0</v>
      </c>
      <c r="U1436" s="264">
        <f t="shared" si="163"/>
        <v>0</v>
      </c>
      <c r="V1436" s="264">
        <f t="shared" si="164"/>
        <v>0</v>
      </c>
      <c r="W1436" s="264">
        <f t="shared" si="165"/>
        <v>0</v>
      </c>
      <c r="X1436" s="264">
        <f t="shared" si="166"/>
        <v>0</v>
      </c>
    </row>
    <row r="1437" spans="1:24" ht="12.75" customHeight="1" x14ac:dyDescent="0.25">
      <c r="A1437" s="196" t="s">
        <v>228</v>
      </c>
      <c r="B1437" s="197" t="s">
        <v>690</v>
      </c>
      <c r="C1437" s="198" t="s">
        <v>130</v>
      </c>
      <c r="D1437" s="109">
        <v>13</v>
      </c>
      <c r="E1437" s="143">
        <v>2300</v>
      </c>
      <c r="F1437" s="144">
        <f>E1437*D1437</f>
        <v>29900</v>
      </c>
      <c r="H1437" s="195"/>
      <c r="I1437" s="195"/>
      <c r="J1437" s="264">
        <v>305.79050990316694</v>
      </c>
      <c r="K1437" s="264">
        <v>107.02667846610841</v>
      </c>
      <c r="L1437" s="264">
        <v>1414.2761772575882</v>
      </c>
      <c r="M1437" s="264">
        <v>27.745344050556103</v>
      </c>
      <c r="N1437" s="264">
        <v>445.16129032258061</v>
      </c>
      <c r="O1437" s="264">
        <f t="shared" si="161"/>
        <v>2300</v>
      </c>
      <c r="P1437" s="264">
        <f t="shared" si="168"/>
        <v>29900</v>
      </c>
      <c r="Q1437" s="266">
        <f t="shared" si="167"/>
        <v>0</v>
      </c>
      <c r="T1437" s="264">
        <f t="shared" si="162"/>
        <v>3975.27662874117</v>
      </c>
      <c r="U1437" s="264">
        <f t="shared" si="163"/>
        <v>1391.3468200594093</v>
      </c>
      <c r="V1437" s="264">
        <f t="shared" si="164"/>
        <v>18385.590304348647</v>
      </c>
      <c r="W1437" s="264">
        <f t="shared" si="165"/>
        <v>360.68947265722932</v>
      </c>
      <c r="X1437" s="264">
        <f t="shared" si="166"/>
        <v>5787.0967741935483</v>
      </c>
    </row>
    <row r="1438" spans="1:24" ht="12.75" customHeight="1" x14ac:dyDescent="0.25">
      <c r="A1438" s="196"/>
      <c r="B1438" s="51"/>
      <c r="C1438" s="6"/>
      <c r="D1438" s="109"/>
      <c r="H1438" s="195"/>
      <c r="I1438" s="195"/>
      <c r="J1438" s="264">
        <v>0</v>
      </c>
      <c r="K1438" s="264">
        <v>0</v>
      </c>
      <c r="L1438" s="264">
        <v>0</v>
      </c>
      <c r="M1438" s="264">
        <v>0</v>
      </c>
      <c r="N1438" s="264">
        <v>0</v>
      </c>
      <c r="O1438" s="264">
        <f t="shared" si="161"/>
        <v>0</v>
      </c>
      <c r="P1438" s="264">
        <f t="shared" si="168"/>
        <v>0</v>
      </c>
      <c r="Q1438" s="266">
        <f t="shared" si="167"/>
        <v>0</v>
      </c>
      <c r="T1438" s="264">
        <f t="shared" si="162"/>
        <v>0</v>
      </c>
      <c r="U1438" s="264">
        <f t="shared" si="163"/>
        <v>0</v>
      </c>
      <c r="V1438" s="264">
        <f t="shared" si="164"/>
        <v>0</v>
      </c>
      <c r="W1438" s="264">
        <f t="shared" si="165"/>
        <v>0</v>
      </c>
      <c r="X1438" s="264">
        <f t="shared" si="166"/>
        <v>0</v>
      </c>
    </row>
    <row r="1439" spans="1:24" ht="12.75" customHeight="1" x14ac:dyDescent="0.25">
      <c r="A1439" s="2" t="s">
        <v>22</v>
      </c>
      <c r="B1439" s="197" t="s">
        <v>691</v>
      </c>
      <c r="C1439" s="198" t="s">
        <v>130</v>
      </c>
      <c r="D1439" s="109">
        <v>7</v>
      </c>
      <c r="E1439" s="143">
        <v>2300</v>
      </c>
      <c r="F1439" s="144">
        <f>E1439*D1439</f>
        <v>16100</v>
      </c>
      <c r="H1439" s="195"/>
      <c r="I1439" s="195"/>
      <c r="J1439" s="264">
        <v>305.79050990316694</v>
      </c>
      <c r="K1439" s="264">
        <v>107.02667846610841</v>
      </c>
      <c r="L1439" s="264">
        <v>1414.2761772575882</v>
      </c>
      <c r="M1439" s="264">
        <v>27.745344050556103</v>
      </c>
      <c r="N1439" s="264">
        <v>445.16129032258061</v>
      </c>
      <c r="O1439" s="264">
        <f t="shared" si="161"/>
        <v>2300</v>
      </c>
      <c r="P1439" s="264">
        <f t="shared" si="168"/>
        <v>16100</v>
      </c>
      <c r="Q1439" s="266">
        <f t="shared" si="167"/>
        <v>0</v>
      </c>
      <c r="T1439" s="264">
        <f t="shared" si="162"/>
        <v>2140.5335693221687</v>
      </c>
      <c r="U1439" s="264">
        <f t="shared" si="163"/>
        <v>749.18674926275889</v>
      </c>
      <c r="V1439" s="264">
        <f t="shared" si="164"/>
        <v>9899.9332408031169</v>
      </c>
      <c r="W1439" s="264">
        <f t="shared" si="165"/>
        <v>194.21740835389272</v>
      </c>
      <c r="X1439" s="264">
        <f t="shared" si="166"/>
        <v>3116.1290322580644</v>
      </c>
    </row>
    <row r="1440" spans="1:24" ht="12.75" customHeight="1" x14ac:dyDescent="0.25">
      <c r="A1440" s="196"/>
      <c r="B1440" s="51"/>
      <c r="C1440" s="6"/>
      <c r="D1440" s="109"/>
      <c r="H1440" s="195"/>
      <c r="I1440" s="195"/>
      <c r="J1440" s="264">
        <v>0</v>
      </c>
      <c r="K1440" s="264">
        <v>0</v>
      </c>
      <c r="L1440" s="264">
        <v>0</v>
      </c>
      <c r="M1440" s="264">
        <v>0</v>
      </c>
      <c r="N1440" s="264">
        <v>0</v>
      </c>
      <c r="O1440" s="264">
        <f t="shared" si="161"/>
        <v>0</v>
      </c>
      <c r="P1440" s="264">
        <f t="shared" si="168"/>
        <v>0</v>
      </c>
      <c r="Q1440" s="266">
        <f t="shared" si="167"/>
        <v>0</v>
      </c>
      <c r="T1440" s="264">
        <f t="shared" si="162"/>
        <v>0</v>
      </c>
      <c r="U1440" s="264">
        <f t="shared" si="163"/>
        <v>0</v>
      </c>
      <c r="V1440" s="264">
        <f t="shared" si="164"/>
        <v>0</v>
      </c>
      <c r="W1440" s="264">
        <f t="shared" si="165"/>
        <v>0</v>
      </c>
      <c r="X1440" s="264">
        <f t="shared" si="166"/>
        <v>0</v>
      </c>
    </row>
    <row r="1441" spans="1:24" ht="12.75" customHeight="1" x14ac:dyDescent="0.25">
      <c r="A1441" s="2" t="s">
        <v>343</v>
      </c>
      <c r="B1441" s="197" t="s">
        <v>692</v>
      </c>
      <c r="C1441" s="198" t="s">
        <v>130</v>
      </c>
      <c r="D1441" s="109">
        <v>7</v>
      </c>
      <c r="E1441" s="143">
        <v>2300</v>
      </c>
      <c r="F1441" s="144">
        <f>E1441*D1441</f>
        <v>16100</v>
      </c>
      <c r="H1441" s="195"/>
      <c r="I1441" s="195"/>
      <c r="J1441" s="264">
        <v>305.79050990316694</v>
      </c>
      <c r="K1441" s="264">
        <v>107.02667846610841</v>
      </c>
      <c r="L1441" s="264">
        <v>1414.2761772575882</v>
      </c>
      <c r="M1441" s="264">
        <v>27.745344050556103</v>
      </c>
      <c r="N1441" s="264">
        <v>445.16129032258061</v>
      </c>
      <c r="O1441" s="264">
        <f t="shared" si="161"/>
        <v>2300</v>
      </c>
      <c r="P1441" s="264">
        <f t="shared" si="168"/>
        <v>16100</v>
      </c>
      <c r="Q1441" s="266">
        <f t="shared" si="167"/>
        <v>0</v>
      </c>
      <c r="T1441" s="264">
        <f t="shared" si="162"/>
        <v>2140.5335693221687</v>
      </c>
      <c r="U1441" s="264">
        <f t="shared" si="163"/>
        <v>749.18674926275889</v>
      </c>
      <c r="V1441" s="264">
        <f t="shared" si="164"/>
        <v>9899.9332408031169</v>
      </c>
      <c r="W1441" s="264">
        <f t="shared" si="165"/>
        <v>194.21740835389272</v>
      </c>
      <c r="X1441" s="264">
        <f t="shared" si="166"/>
        <v>3116.1290322580644</v>
      </c>
    </row>
    <row r="1442" spans="1:24" ht="12.75" customHeight="1" x14ac:dyDescent="0.25">
      <c r="A1442" s="5"/>
      <c r="B1442" s="51"/>
      <c r="C1442" s="6"/>
      <c r="D1442" s="109"/>
      <c r="H1442" s="195"/>
      <c r="I1442" s="195"/>
      <c r="J1442" s="264">
        <v>0</v>
      </c>
      <c r="K1442" s="264">
        <v>0</v>
      </c>
      <c r="L1442" s="264">
        <v>0</v>
      </c>
      <c r="M1442" s="264">
        <v>0</v>
      </c>
      <c r="N1442" s="264">
        <v>0</v>
      </c>
      <c r="O1442" s="264">
        <f t="shared" si="161"/>
        <v>0</v>
      </c>
      <c r="P1442" s="264">
        <f t="shared" si="168"/>
        <v>0</v>
      </c>
      <c r="Q1442" s="266">
        <f t="shared" si="167"/>
        <v>0</v>
      </c>
      <c r="T1442" s="264">
        <f t="shared" si="162"/>
        <v>0</v>
      </c>
      <c r="U1442" s="264">
        <f t="shared" si="163"/>
        <v>0</v>
      </c>
      <c r="V1442" s="264">
        <f t="shared" si="164"/>
        <v>0</v>
      </c>
      <c r="W1442" s="264">
        <f t="shared" si="165"/>
        <v>0</v>
      </c>
      <c r="X1442" s="264">
        <f t="shared" si="166"/>
        <v>0</v>
      </c>
    </row>
    <row r="1443" spans="1:24" ht="12.75" customHeight="1" x14ac:dyDescent="0.25">
      <c r="A1443" s="196" t="s">
        <v>344</v>
      </c>
      <c r="B1443" s="197" t="s">
        <v>693</v>
      </c>
      <c r="C1443" s="198" t="s">
        <v>130</v>
      </c>
      <c r="D1443" s="109">
        <v>7</v>
      </c>
      <c r="E1443" s="143">
        <v>2300</v>
      </c>
      <c r="F1443" s="144">
        <f>E1443*D1443</f>
        <v>16100</v>
      </c>
      <c r="H1443" s="195"/>
      <c r="I1443" s="195"/>
      <c r="J1443" s="264">
        <v>305.79050990316694</v>
      </c>
      <c r="K1443" s="264">
        <v>107.02667846610841</v>
      </c>
      <c r="L1443" s="264">
        <v>1414.2761772575882</v>
      </c>
      <c r="M1443" s="264">
        <v>27.745344050556103</v>
      </c>
      <c r="N1443" s="264">
        <v>445.16129032258061</v>
      </c>
      <c r="O1443" s="264">
        <f t="shared" si="161"/>
        <v>2300</v>
      </c>
      <c r="P1443" s="264">
        <f t="shared" si="168"/>
        <v>16100</v>
      </c>
      <c r="Q1443" s="266">
        <f t="shared" si="167"/>
        <v>0</v>
      </c>
      <c r="T1443" s="264">
        <f t="shared" si="162"/>
        <v>2140.5335693221687</v>
      </c>
      <c r="U1443" s="264">
        <f t="shared" si="163"/>
        <v>749.18674926275889</v>
      </c>
      <c r="V1443" s="264">
        <f t="shared" si="164"/>
        <v>9899.9332408031169</v>
      </c>
      <c r="W1443" s="264">
        <f t="shared" si="165"/>
        <v>194.21740835389272</v>
      </c>
      <c r="X1443" s="264">
        <f t="shared" si="166"/>
        <v>3116.1290322580644</v>
      </c>
    </row>
    <row r="1444" spans="1:24" ht="12.75" customHeight="1" x14ac:dyDescent="0.25">
      <c r="A1444" s="5"/>
      <c r="B1444" s="51"/>
      <c r="C1444" s="6"/>
      <c r="D1444" s="109"/>
      <c r="H1444" s="195"/>
      <c r="I1444" s="195"/>
      <c r="J1444" s="264">
        <v>0</v>
      </c>
      <c r="K1444" s="264">
        <v>0</v>
      </c>
      <c r="L1444" s="264">
        <v>0</v>
      </c>
      <c r="M1444" s="264">
        <v>0</v>
      </c>
      <c r="N1444" s="264">
        <v>0</v>
      </c>
      <c r="O1444" s="264">
        <f t="shared" si="161"/>
        <v>0</v>
      </c>
      <c r="P1444" s="264">
        <f t="shared" si="168"/>
        <v>0</v>
      </c>
      <c r="Q1444" s="266">
        <f t="shared" si="167"/>
        <v>0</v>
      </c>
      <c r="T1444" s="264">
        <f t="shared" si="162"/>
        <v>0</v>
      </c>
      <c r="U1444" s="264">
        <f t="shared" si="163"/>
        <v>0</v>
      </c>
      <c r="V1444" s="264">
        <f t="shared" si="164"/>
        <v>0</v>
      </c>
      <c r="W1444" s="264">
        <f t="shared" si="165"/>
        <v>0</v>
      </c>
      <c r="X1444" s="264">
        <f t="shared" si="166"/>
        <v>0</v>
      </c>
    </row>
    <row r="1445" spans="1:24" ht="12.75" customHeight="1" x14ac:dyDescent="0.25">
      <c r="A1445" s="196" t="s">
        <v>345</v>
      </c>
      <c r="B1445" s="197" t="s">
        <v>694</v>
      </c>
      <c r="C1445" s="198" t="s">
        <v>130</v>
      </c>
      <c r="D1445" s="109">
        <v>7</v>
      </c>
      <c r="E1445" s="143">
        <v>2300</v>
      </c>
      <c r="F1445" s="144">
        <f>E1445*D1445</f>
        <v>16100</v>
      </c>
      <c r="H1445" s="195"/>
      <c r="I1445" s="195"/>
      <c r="J1445" s="264">
        <v>305.79050990316694</v>
      </c>
      <c r="K1445" s="264">
        <v>107.02667846610841</v>
      </c>
      <c r="L1445" s="264">
        <v>1414.2761772575882</v>
      </c>
      <c r="M1445" s="264">
        <v>27.745344050556103</v>
      </c>
      <c r="N1445" s="264">
        <v>445.16129032258061</v>
      </c>
      <c r="O1445" s="264">
        <f t="shared" si="161"/>
        <v>2300</v>
      </c>
      <c r="P1445" s="264">
        <f t="shared" si="168"/>
        <v>16100</v>
      </c>
      <c r="Q1445" s="266">
        <f t="shared" si="167"/>
        <v>0</v>
      </c>
      <c r="T1445" s="264">
        <f t="shared" si="162"/>
        <v>2140.5335693221687</v>
      </c>
      <c r="U1445" s="264">
        <f t="shared" si="163"/>
        <v>749.18674926275889</v>
      </c>
      <c r="V1445" s="264">
        <f t="shared" si="164"/>
        <v>9899.9332408031169</v>
      </c>
      <c r="W1445" s="264">
        <f t="shared" si="165"/>
        <v>194.21740835389272</v>
      </c>
      <c r="X1445" s="264">
        <f t="shared" si="166"/>
        <v>3116.1290322580644</v>
      </c>
    </row>
    <row r="1446" spans="1:24" ht="12.75" customHeight="1" x14ac:dyDescent="0.25">
      <c r="A1446" s="196"/>
      <c r="B1446" s="51"/>
      <c r="C1446" s="6"/>
      <c r="D1446" s="109"/>
      <c r="H1446" s="195"/>
      <c r="I1446" s="195"/>
      <c r="J1446" s="264">
        <v>0</v>
      </c>
      <c r="K1446" s="264">
        <v>0</v>
      </c>
      <c r="L1446" s="264">
        <v>0</v>
      </c>
      <c r="M1446" s="264">
        <v>0</v>
      </c>
      <c r="N1446" s="264">
        <v>0</v>
      </c>
      <c r="O1446" s="264">
        <f t="shared" si="161"/>
        <v>0</v>
      </c>
      <c r="P1446" s="264">
        <f t="shared" si="168"/>
        <v>0</v>
      </c>
      <c r="Q1446" s="266">
        <f t="shared" si="167"/>
        <v>0</v>
      </c>
      <c r="T1446" s="264">
        <f t="shared" si="162"/>
        <v>0</v>
      </c>
      <c r="U1446" s="264">
        <f t="shared" si="163"/>
        <v>0</v>
      </c>
      <c r="V1446" s="264">
        <f t="shared" si="164"/>
        <v>0</v>
      </c>
      <c r="W1446" s="264">
        <f t="shared" si="165"/>
        <v>0</v>
      </c>
      <c r="X1446" s="264">
        <f t="shared" si="166"/>
        <v>0</v>
      </c>
    </row>
    <row r="1447" spans="1:24" ht="12.75" customHeight="1" x14ac:dyDescent="0.25">
      <c r="A1447" s="2" t="s">
        <v>346</v>
      </c>
      <c r="B1447" s="197" t="s">
        <v>695</v>
      </c>
      <c r="C1447" s="198" t="s">
        <v>130</v>
      </c>
      <c r="D1447" s="109">
        <v>15.5</v>
      </c>
      <c r="E1447" s="143">
        <v>2300</v>
      </c>
      <c r="F1447" s="144">
        <f>E1447*D1447</f>
        <v>35650</v>
      </c>
      <c r="H1447" s="195"/>
      <c r="I1447" s="195"/>
      <c r="J1447" s="264">
        <v>305.79050990316694</v>
      </c>
      <c r="K1447" s="264">
        <v>107.02667846610841</v>
      </c>
      <c r="L1447" s="264">
        <v>1414.2761772575882</v>
      </c>
      <c r="M1447" s="264">
        <v>27.745344050556103</v>
      </c>
      <c r="N1447" s="264">
        <v>445.16129032258061</v>
      </c>
      <c r="O1447" s="264">
        <f t="shared" si="161"/>
        <v>2300</v>
      </c>
      <c r="P1447" s="264">
        <f t="shared" si="168"/>
        <v>35650</v>
      </c>
      <c r="Q1447" s="266">
        <f t="shared" si="167"/>
        <v>0</v>
      </c>
      <c r="T1447" s="264">
        <f t="shared" si="162"/>
        <v>4739.7529034990876</v>
      </c>
      <c r="U1447" s="264">
        <f t="shared" si="163"/>
        <v>1658.9135162246803</v>
      </c>
      <c r="V1447" s="264">
        <f t="shared" si="164"/>
        <v>21921.280747492616</v>
      </c>
      <c r="W1447" s="264">
        <f t="shared" si="165"/>
        <v>430.05283278361958</v>
      </c>
      <c r="X1447" s="264">
        <f t="shared" si="166"/>
        <v>6899.9999999999991</v>
      </c>
    </row>
    <row r="1448" spans="1:24" ht="12.75" customHeight="1" x14ac:dyDescent="0.25">
      <c r="A1448" s="196"/>
      <c r="B1448" s="51"/>
      <c r="C1448" s="6"/>
      <c r="D1448" s="109"/>
      <c r="H1448" s="195"/>
      <c r="I1448" s="195"/>
      <c r="J1448" s="264">
        <v>0</v>
      </c>
      <c r="K1448" s="264">
        <v>0</v>
      </c>
      <c r="L1448" s="264">
        <v>0</v>
      </c>
      <c r="M1448" s="264">
        <v>0</v>
      </c>
      <c r="N1448" s="264">
        <v>0</v>
      </c>
      <c r="O1448" s="264">
        <f t="shared" si="161"/>
        <v>0</v>
      </c>
      <c r="P1448" s="264">
        <f t="shared" si="168"/>
        <v>0</v>
      </c>
      <c r="Q1448" s="266">
        <f t="shared" si="167"/>
        <v>0</v>
      </c>
      <c r="T1448" s="264">
        <f t="shared" si="162"/>
        <v>0</v>
      </c>
      <c r="U1448" s="264">
        <f t="shared" si="163"/>
        <v>0</v>
      </c>
      <c r="V1448" s="264">
        <f t="shared" si="164"/>
        <v>0</v>
      </c>
      <c r="W1448" s="264">
        <f t="shared" si="165"/>
        <v>0</v>
      </c>
      <c r="X1448" s="264">
        <f t="shared" si="166"/>
        <v>0</v>
      </c>
    </row>
    <row r="1449" spans="1:24" ht="12.75" customHeight="1" x14ac:dyDescent="0.25">
      <c r="A1449" s="2" t="s">
        <v>347</v>
      </c>
      <c r="B1449" s="197" t="s">
        <v>696</v>
      </c>
      <c r="C1449" s="198" t="s">
        <v>130</v>
      </c>
      <c r="D1449" s="109">
        <v>15.5</v>
      </c>
      <c r="E1449" s="143">
        <v>2300</v>
      </c>
      <c r="F1449" s="144">
        <f>E1449*D1449</f>
        <v>35650</v>
      </c>
      <c r="H1449" s="195"/>
      <c r="I1449" s="195"/>
      <c r="J1449" s="264">
        <v>305.79050990316694</v>
      </c>
      <c r="K1449" s="264">
        <v>107.02667846610841</v>
      </c>
      <c r="L1449" s="264">
        <v>1414.2761772575882</v>
      </c>
      <c r="M1449" s="264">
        <v>27.745344050556103</v>
      </c>
      <c r="N1449" s="264">
        <v>445.16129032258061</v>
      </c>
      <c r="O1449" s="264">
        <f t="shared" si="161"/>
        <v>2300</v>
      </c>
      <c r="P1449" s="264">
        <f t="shared" si="168"/>
        <v>35650</v>
      </c>
      <c r="Q1449" s="266">
        <f t="shared" si="167"/>
        <v>0</v>
      </c>
      <c r="T1449" s="264">
        <f t="shared" si="162"/>
        <v>4739.7529034990876</v>
      </c>
      <c r="U1449" s="264">
        <f t="shared" si="163"/>
        <v>1658.9135162246803</v>
      </c>
      <c r="V1449" s="264">
        <f t="shared" si="164"/>
        <v>21921.280747492616</v>
      </c>
      <c r="W1449" s="264">
        <f t="shared" si="165"/>
        <v>430.05283278361958</v>
      </c>
      <c r="X1449" s="264">
        <f t="shared" si="166"/>
        <v>6899.9999999999991</v>
      </c>
    </row>
    <row r="1450" spans="1:24" ht="12.75" customHeight="1" x14ac:dyDescent="0.25">
      <c r="A1450" s="5"/>
      <c r="B1450" s="51"/>
      <c r="C1450" s="6"/>
      <c r="D1450" s="109"/>
      <c r="H1450" s="195"/>
      <c r="I1450" s="195"/>
      <c r="J1450" s="264">
        <v>0</v>
      </c>
      <c r="K1450" s="264">
        <v>0</v>
      </c>
      <c r="L1450" s="264">
        <v>0</v>
      </c>
      <c r="M1450" s="264">
        <v>0</v>
      </c>
      <c r="N1450" s="264">
        <v>0</v>
      </c>
      <c r="O1450" s="264">
        <f t="shared" si="161"/>
        <v>0</v>
      </c>
      <c r="P1450" s="264">
        <f t="shared" si="168"/>
        <v>0</v>
      </c>
      <c r="Q1450" s="266">
        <f t="shared" si="167"/>
        <v>0</v>
      </c>
      <c r="T1450" s="264">
        <f t="shared" si="162"/>
        <v>0</v>
      </c>
      <c r="U1450" s="264">
        <f t="shared" si="163"/>
        <v>0</v>
      </c>
      <c r="V1450" s="264">
        <f t="shared" si="164"/>
        <v>0</v>
      </c>
      <c r="W1450" s="264">
        <f t="shared" si="165"/>
        <v>0</v>
      </c>
      <c r="X1450" s="264">
        <f t="shared" si="166"/>
        <v>0</v>
      </c>
    </row>
    <row r="1451" spans="1:24" ht="12.75" customHeight="1" x14ac:dyDescent="0.25">
      <c r="A1451" s="196" t="s">
        <v>348</v>
      </c>
      <c r="B1451" s="197" t="s">
        <v>697</v>
      </c>
      <c r="C1451" s="198" t="s">
        <v>352</v>
      </c>
      <c r="D1451" s="109">
        <v>9</v>
      </c>
      <c r="E1451" s="143">
        <v>2300</v>
      </c>
      <c r="F1451" s="144">
        <f>E1451*D1451</f>
        <v>20700</v>
      </c>
      <c r="H1451" s="195"/>
      <c r="I1451" s="195"/>
      <c r="J1451" s="264">
        <v>305.79050990316694</v>
      </c>
      <c r="K1451" s="264">
        <v>107.02667846610841</v>
      </c>
      <c r="L1451" s="264">
        <v>1414.2761772575882</v>
      </c>
      <c r="M1451" s="264">
        <v>27.745344050556103</v>
      </c>
      <c r="N1451" s="264">
        <v>445.16129032258061</v>
      </c>
      <c r="O1451" s="264">
        <f t="shared" si="161"/>
        <v>2300</v>
      </c>
      <c r="P1451" s="264">
        <f t="shared" si="168"/>
        <v>20700</v>
      </c>
      <c r="Q1451" s="266">
        <f t="shared" si="167"/>
        <v>0</v>
      </c>
      <c r="T1451" s="264">
        <f t="shared" si="162"/>
        <v>2752.1145891285023</v>
      </c>
      <c r="U1451" s="264">
        <f t="shared" si="163"/>
        <v>963.24010619497562</v>
      </c>
      <c r="V1451" s="264">
        <f t="shared" si="164"/>
        <v>12728.485595318294</v>
      </c>
      <c r="W1451" s="264">
        <f t="shared" si="165"/>
        <v>249.70809645500492</v>
      </c>
      <c r="X1451" s="264">
        <f t="shared" si="166"/>
        <v>4006.4516129032254</v>
      </c>
    </row>
    <row r="1452" spans="1:24" ht="12.75" customHeight="1" x14ac:dyDescent="0.25">
      <c r="A1452" s="5"/>
      <c r="B1452" s="51"/>
      <c r="C1452" s="6"/>
      <c r="D1452" s="109"/>
      <c r="H1452" s="195"/>
      <c r="I1452" s="195"/>
      <c r="J1452" s="264">
        <v>0</v>
      </c>
      <c r="K1452" s="264">
        <v>0</v>
      </c>
      <c r="L1452" s="264">
        <v>0</v>
      </c>
      <c r="M1452" s="264">
        <v>0</v>
      </c>
      <c r="N1452" s="264">
        <v>0</v>
      </c>
      <c r="O1452" s="264">
        <f t="shared" si="161"/>
        <v>0</v>
      </c>
      <c r="P1452" s="264">
        <f t="shared" si="168"/>
        <v>0</v>
      </c>
      <c r="Q1452" s="266">
        <f t="shared" si="167"/>
        <v>0</v>
      </c>
      <c r="T1452" s="264">
        <f t="shared" si="162"/>
        <v>0</v>
      </c>
      <c r="U1452" s="264">
        <f t="shared" si="163"/>
        <v>0</v>
      </c>
      <c r="V1452" s="264">
        <f t="shared" si="164"/>
        <v>0</v>
      </c>
      <c r="W1452" s="264">
        <f t="shared" si="165"/>
        <v>0</v>
      </c>
      <c r="X1452" s="264">
        <f t="shared" si="166"/>
        <v>0</v>
      </c>
    </row>
    <row r="1453" spans="1:24" ht="12.75" customHeight="1" x14ac:dyDescent="0.25">
      <c r="A1453" s="196" t="s">
        <v>349</v>
      </c>
      <c r="B1453" s="197" t="s">
        <v>698</v>
      </c>
      <c r="C1453" s="198" t="s">
        <v>130</v>
      </c>
      <c r="D1453" s="109">
        <v>12</v>
      </c>
      <c r="E1453" s="143">
        <v>3500</v>
      </c>
      <c r="F1453" s="144">
        <f>E1453*D1453</f>
        <v>42000</v>
      </c>
      <c r="H1453" s="195"/>
      <c r="I1453" s="195"/>
      <c r="J1453" s="264">
        <v>465.33338463525399</v>
      </c>
      <c r="K1453" s="264">
        <v>162.86668462233888</v>
      </c>
      <c r="L1453" s="264">
        <v>2152.1594001745907</v>
      </c>
      <c r="M1453" s="264">
        <v>42.221175729107109</v>
      </c>
      <c r="N1453" s="264">
        <v>677.41935483870964</v>
      </c>
      <c r="O1453" s="264">
        <f t="shared" si="161"/>
        <v>3500</v>
      </c>
      <c r="P1453" s="264">
        <f t="shared" si="168"/>
        <v>42000</v>
      </c>
      <c r="Q1453" s="266">
        <f t="shared" si="167"/>
        <v>0</v>
      </c>
      <c r="T1453" s="264">
        <f t="shared" si="162"/>
        <v>5584.0006156230484</v>
      </c>
      <c r="U1453" s="264">
        <f t="shared" si="163"/>
        <v>1954.4002154680666</v>
      </c>
      <c r="V1453" s="264">
        <f t="shared" si="164"/>
        <v>25825.912802095088</v>
      </c>
      <c r="W1453" s="264">
        <f t="shared" si="165"/>
        <v>506.65410874928534</v>
      </c>
      <c r="X1453" s="264">
        <f t="shared" si="166"/>
        <v>8129.0322580645152</v>
      </c>
    </row>
    <row r="1454" spans="1:24" ht="12.75" customHeight="1" x14ac:dyDescent="0.25">
      <c r="A1454" s="196"/>
      <c r="B1454" s="51"/>
      <c r="C1454" s="6"/>
      <c r="D1454" s="109"/>
      <c r="H1454" s="195"/>
      <c r="I1454" s="195"/>
      <c r="J1454" s="264">
        <v>0</v>
      </c>
      <c r="K1454" s="264">
        <v>0</v>
      </c>
      <c r="L1454" s="264">
        <v>0</v>
      </c>
      <c r="M1454" s="264">
        <v>0</v>
      </c>
      <c r="N1454" s="264">
        <v>0</v>
      </c>
      <c r="O1454" s="264">
        <f t="shared" si="161"/>
        <v>0</v>
      </c>
      <c r="P1454" s="264">
        <f t="shared" si="168"/>
        <v>0</v>
      </c>
      <c r="Q1454" s="266">
        <f t="shared" si="167"/>
        <v>0</v>
      </c>
      <c r="T1454" s="264">
        <f t="shared" si="162"/>
        <v>0</v>
      </c>
      <c r="U1454" s="264">
        <f t="shared" si="163"/>
        <v>0</v>
      </c>
      <c r="V1454" s="264">
        <f t="shared" si="164"/>
        <v>0</v>
      </c>
      <c r="W1454" s="264">
        <f t="shared" si="165"/>
        <v>0</v>
      </c>
      <c r="X1454" s="264">
        <f t="shared" si="166"/>
        <v>0</v>
      </c>
    </row>
    <row r="1455" spans="1:24" ht="12.75" customHeight="1" x14ac:dyDescent="0.25">
      <c r="A1455" s="2" t="s">
        <v>350</v>
      </c>
      <c r="B1455" s="197" t="s">
        <v>699</v>
      </c>
      <c r="C1455" s="198" t="s">
        <v>130</v>
      </c>
      <c r="D1455" s="109">
        <v>12</v>
      </c>
      <c r="E1455" s="143">
        <v>7200</v>
      </c>
      <c r="F1455" s="144">
        <f>E1455*D1455</f>
        <v>86400</v>
      </c>
      <c r="H1455" s="195"/>
      <c r="I1455" s="195"/>
      <c r="J1455" s="264">
        <v>957.25724839252257</v>
      </c>
      <c r="K1455" s="264">
        <v>335.04003693738281</v>
      </c>
      <c r="L1455" s="264">
        <v>4427.2993375020151</v>
      </c>
      <c r="M1455" s="264">
        <v>86.854990071306062</v>
      </c>
      <c r="N1455" s="264">
        <v>1393.5483870967741</v>
      </c>
      <c r="O1455" s="264">
        <f t="shared" si="161"/>
        <v>7200</v>
      </c>
      <c r="P1455" s="264">
        <f t="shared" si="168"/>
        <v>86400</v>
      </c>
      <c r="Q1455" s="266">
        <f t="shared" si="167"/>
        <v>0</v>
      </c>
      <c r="T1455" s="264">
        <f t="shared" si="162"/>
        <v>11487.086980710272</v>
      </c>
      <c r="U1455" s="264">
        <f t="shared" si="163"/>
        <v>4020.4804432485935</v>
      </c>
      <c r="V1455" s="264">
        <f t="shared" si="164"/>
        <v>53127.592050024177</v>
      </c>
      <c r="W1455" s="264">
        <f t="shared" si="165"/>
        <v>1042.2598808556727</v>
      </c>
      <c r="X1455" s="264">
        <f t="shared" si="166"/>
        <v>16722.580645161288</v>
      </c>
    </row>
    <row r="1456" spans="1:24" ht="12.75" customHeight="1" x14ac:dyDescent="0.25">
      <c r="A1456" s="196"/>
      <c r="B1456" s="51"/>
      <c r="C1456" s="6"/>
      <c r="D1456" s="109"/>
      <c r="H1456" s="195"/>
      <c r="I1456" s="195"/>
      <c r="J1456" s="264">
        <v>0</v>
      </c>
      <c r="K1456" s="264">
        <v>0</v>
      </c>
      <c r="L1456" s="264">
        <v>0</v>
      </c>
      <c r="M1456" s="264">
        <v>0</v>
      </c>
      <c r="N1456" s="264">
        <v>0</v>
      </c>
      <c r="O1456" s="264">
        <f t="shared" si="161"/>
        <v>0</v>
      </c>
      <c r="P1456" s="264">
        <f t="shared" si="168"/>
        <v>0</v>
      </c>
      <c r="Q1456" s="266">
        <f t="shared" si="167"/>
        <v>0</v>
      </c>
      <c r="T1456" s="264">
        <f t="shared" si="162"/>
        <v>0</v>
      </c>
      <c r="U1456" s="264">
        <f t="shared" si="163"/>
        <v>0</v>
      </c>
      <c r="V1456" s="264">
        <f t="shared" si="164"/>
        <v>0</v>
      </c>
      <c r="W1456" s="264">
        <f t="shared" si="165"/>
        <v>0</v>
      </c>
      <c r="X1456" s="264">
        <f t="shared" si="166"/>
        <v>0</v>
      </c>
    </row>
    <row r="1457" spans="1:24" ht="12.75" customHeight="1" x14ac:dyDescent="0.25">
      <c r="A1457" s="2" t="s">
        <v>351</v>
      </c>
      <c r="B1457" s="197" t="s">
        <v>700</v>
      </c>
      <c r="C1457" s="198" t="s">
        <v>130</v>
      </c>
      <c r="D1457" s="109">
        <v>1</v>
      </c>
      <c r="E1457" s="143">
        <v>2300</v>
      </c>
      <c r="F1457" s="144">
        <f>E1457*D1457</f>
        <v>2300</v>
      </c>
      <c r="H1457" s="195"/>
      <c r="I1457" s="195"/>
      <c r="J1457" s="264">
        <v>305.79050990316694</v>
      </c>
      <c r="K1457" s="264">
        <v>107.02667846610841</v>
      </c>
      <c r="L1457" s="264">
        <v>1414.2761772575882</v>
      </c>
      <c r="M1457" s="264">
        <v>27.745344050556103</v>
      </c>
      <c r="N1457" s="264">
        <v>445.16129032258061</v>
      </c>
      <c r="O1457" s="264">
        <f t="shared" si="161"/>
        <v>2300</v>
      </c>
      <c r="P1457" s="264">
        <f t="shared" si="168"/>
        <v>2300</v>
      </c>
      <c r="Q1457" s="266">
        <f t="shared" si="167"/>
        <v>0</v>
      </c>
      <c r="T1457" s="264">
        <f t="shared" si="162"/>
        <v>305.79050990316694</v>
      </c>
      <c r="U1457" s="264">
        <f t="shared" si="163"/>
        <v>107.02667846610841</v>
      </c>
      <c r="V1457" s="264">
        <f t="shared" si="164"/>
        <v>1414.2761772575882</v>
      </c>
      <c r="W1457" s="264">
        <f t="shared" si="165"/>
        <v>27.745344050556103</v>
      </c>
      <c r="X1457" s="264">
        <f t="shared" si="166"/>
        <v>445.16129032258061</v>
      </c>
    </row>
    <row r="1458" spans="1:24" ht="12.75" customHeight="1" thickBot="1" x14ac:dyDescent="0.3">
      <c r="A1458" s="5"/>
      <c r="B1458" s="4"/>
      <c r="C1458" s="6"/>
      <c r="D1458" s="7"/>
      <c r="H1458" s="195"/>
      <c r="I1458" s="195"/>
      <c r="J1458" s="264">
        <v>0</v>
      </c>
      <c r="K1458" s="264">
        <v>0</v>
      </c>
      <c r="L1458" s="264">
        <v>0</v>
      </c>
      <c r="M1458" s="264">
        <v>0</v>
      </c>
      <c r="N1458" s="264">
        <v>0</v>
      </c>
      <c r="O1458" s="264">
        <f t="shared" si="161"/>
        <v>0</v>
      </c>
      <c r="P1458" s="264">
        <f t="shared" si="168"/>
        <v>0</v>
      </c>
      <c r="Q1458" s="266">
        <f t="shared" si="167"/>
        <v>0</v>
      </c>
      <c r="T1458" s="264">
        <f t="shared" si="162"/>
        <v>0</v>
      </c>
      <c r="U1458" s="264">
        <f t="shared" si="163"/>
        <v>0</v>
      </c>
      <c r="V1458" s="264">
        <f t="shared" si="164"/>
        <v>0</v>
      </c>
      <c r="W1458" s="264">
        <f t="shared" si="165"/>
        <v>0</v>
      </c>
      <c r="X1458" s="264">
        <f t="shared" si="166"/>
        <v>0</v>
      </c>
    </row>
    <row r="1459" spans="1:24" ht="14.5" thickBot="1" x14ac:dyDescent="0.3">
      <c r="A1459" s="59" t="s">
        <v>198</v>
      </c>
      <c r="B1459" s="60" t="s">
        <v>701</v>
      </c>
      <c r="C1459" s="61"/>
      <c r="D1459" s="62"/>
      <c r="E1459" s="151"/>
      <c r="F1459" s="152">
        <f>F1449+F1447+F1445+F1443+F1441+F1439+F1437+F1435+F1433+F1431+F1429+F1427+F1425+F1423+F1421+F1419+F1417+F1415+F1413+F1411+F1409+F1451+F1453+F1455+F1457</f>
        <v>612550</v>
      </c>
      <c r="H1459" s="195"/>
      <c r="I1459" s="195"/>
      <c r="J1459" s="264">
        <v>0</v>
      </c>
      <c r="K1459" s="264">
        <v>0</v>
      </c>
      <c r="L1459" s="264">
        <v>0</v>
      </c>
      <c r="M1459" s="264">
        <v>0</v>
      </c>
      <c r="N1459" s="264">
        <v>0</v>
      </c>
      <c r="O1459" s="264">
        <f t="shared" si="161"/>
        <v>0</v>
      </c>
      <c r="P1459" s="264">
        <f t="shared" si="168"/>
        <v>0</v>
      </c>
      <c r="T1459" s="264">
        <f t="shared" si="162"/>
        <v>0</v>
      </c>
      <c r="U1459" s="264">
        <f t="shared" si="163"/>
        <v>0</v>
      </c>
      <c r="V1459" s="264">
        <f t="shared" si="164"/>
        <v>0</v>
      </c>
      <c r="W1459" s="264">
        <f t="shared" si="165"/>
        <v>0</v>
      </c>
      <c r="X1459" s="264">
        <f t="shared" si="166"/>
        <v>0</v>
      </c>
    </row>
    <row r="1460" spans="1:24" ht="12.75" customHeight="1" thickBot="1" x14ac:dyDescent="0.3">
      <c r="C1460" s="6"/>
      <c r="D1460" s="7"/>
      <c r="H1460" s="195"/>
      <c r="I1460" s="195"/>
      <c r="O1460" s="264">
        <f t="shared" si="161"/>
        <v>0</v>
      </c>
      <c r="P1460" s="264">
        <f t="shared" si="168"/>
        <v>0</v>
      </c>
      <c r="Q1460" s="266">
        <f t="shared" si="167"/>
        <v>0</v>
      </c>
      <c r="R1460" s="266">
        <f>SUM(P1409:P1458)</f>
        <v>612550</v>
      </c>
      <c r="T1460" s="264">
        <f t="shared" si="162"/>
        <v>0</v>
      </c>
      <c r="U1460" s="264">
        <f t="shared" si="163"/>
        <v>0</v>
      </c>
      <c r="V1460" s="264">
        <f t="shared" si="164"/>
        <v>0</v>
      </c>
      <c r="W1460" s="264">
        <f t="shared" si="165"/>
        <v>0</v>
      </c>
      <c r="X1460" s="264">
        <f t="shared" si="166"/>
        <v>0</v>
      </c>
    </row>
    <row r="1461" spans="1:24" ht="14.5" thickBot="1" x14ac:dyDescent="0.3">
      <c r="A1461" s="210" t="s">
        <v>702</v>
      </c>
      <c r="B1461" s="211"/>
      <c r="C1461" s="211"/>
      <c r="D1461" s="211"/>
      <c r="E1461" s="211"/>
      <c r="F1461" s="212"/>
      <c r="O1461" s="264">
        <f t="shared" si="161"/>
        <v>0</v>
      </c>
      <c r="P1461" s="264">
        <f t="shared" si="168"/>
        <v>0</v>
      </c>
      <c r="Q1461" s="266">
        <f t="shared" si="167"/>
        <v>0</v>
      </c>
      <c r="T1461" s="264">
        <f t="shared" si="162"/>
        <v>0</v>
      </c>
      <c r="U1461" s="264">
        <f t="shared" si="163"/>
        <v>0</v>
      </c>
      <c r="V1461" s="264">
        <f t="shared" si="164"/>
        <v>0</v>
      </c>
      <c r="W1461" s="264">
        <f t="shared" si="165"/>
        <v>0</v>
      </c>
      <c r="X1461" s="264">
        <f t="shared" si="166"/>
        <v>0</v>
      </c>
    </row>
    <row r="1462" spans="1:24" ht="14.5" thickBot="1" x14ac:dyDescent="0.3">
      <c r="A1462" s="126"/>
      <c r="B1462" s="126"/>
      <c r="C1462" s="126"/>
      <c r="D1462" s="126"/>
      <c r="E1462" s="126"/>
      <c r="F1462" s="126"/>
      <c r="O1462" s="264">
        <f t="shared" si="161"/>
        <v>0</v>
      </c>
      <c r="P1462" s="264">
        <f t="shared" si="168"/>
        <v>0</v>
      </c>
      <c r="Q1462" s="266">
        <f t="shared" si="167"/>
        <v>0</v>
      </c>
      <c r="T1462" s="264">
        <f t="shared" si="162"/>
        <v>0</v>
      </c>
      <c r="U1462" s="264">
        <f t="shared" si="163"/>
        <v>0</v>
      </c>
      <c r="V1462" s="264">
        <f t="shared" si="164"/>
        <v>0</v>
      </c>
      <c r="W1462" s="264">
        <f t="shared" si="165"/>
        <v>0</v>
      </c>
      <c r="X1462" s="264">
        <f t="shared" si="166"/>
        <v>0</v>
      </c>
    </row>
    <row r="1463" spans="1:24" ht="14.5" thickBot="1" x14ac:dyDescent="0.3">
      <c r="A1463" s="221" t="s">
        <v>703</v>
      </c>
      <c r="B1463" s="222"/>
      <c r="C1463" s="222"/>
      <c r="D1463" s="222"/>
      <c r="E1463" s="222"/>
      <c r="F1463" s="223"/>
      <c r="O1463" s="264">
        <f t="shared" si="161"/>
        <v>0</v>
      </c>
      <c r="P1463" s="264">
        <f t="shared" si="168"/>
        <v>0</v>
      </c>
      <c r="Q1463" s="266">
        <f t="shared" si="167"/>
        <v>0</v>
      </c>
      <c r="T1463" s="264">
        <f t="shared" si="162"/>
        <v>0</v>
      </c>
      <c r="U1463" s="264">
        <f t="shared" si="163"/>
        <v>0</v>
      </c>
      <c r="V1463" s="264">
        <f t="shared" si="164"/>
        <v>0</v>
      </c>
      <c r="W1463" s="264">
        <f t="shared" si="165"/>
        <v>0</v>
      </c>
      <c r="X1463" s="264">
        <f t="shared" si="166"/>
        <v>0</v>
      </c>
    </row>
    <row r="1464" spans="1:24" ht="12.75" customHeight="1" x14ac:dyDescent="0.25">
      <c r="A1464" s="5"/>
      <c r="B1464" s="4"/>
      <c r="C1464" s="6"/>
      <c r="D1464" s="7"/>
      <c r="O1464" s="264">
        <f t="shared" si="161"/>
        <v>0</v>
      </c>
      <c r="P1464" s="264">
        <f t="shared" si="168"/>
        <v>0</v>
      </c>
      <c r="Q1464" s="266">
        <f t="shared" si="167"/>
        <v>0</v>
      </c>
      <c r="T1464" s="264">
        <f t="shared" si="162"/>
        <v>0</v>
      </c>
      <c r="U1464" s="264">
        <f t="shared" si="163"/>
        <v>0</v>
      </c>
      <c r="V1464" s="264">
        <f t="shared" si="164"/>
        <v>0</v>
      </c>
      <c r="W1464" s="264">
        <f t="shared" si="165"/>
        <v>0</v>
      </c>
      <c r="X1464" s="264">
        <f t="shared" si="166"/>
        <v>0</v>
      </c>
    </row>
    <row r="1465" spans="1:24" ht="12.75" customHeight="1" x14ac:dyDescent="0.25">
      <c r="A1465" s="2" t="s">
        <v>267</v>
      </c>
      <c r="B1465" s="227" t="s">
        <v>704</v>
      </c>
      <c r="C1465" s="3" t="s">
        <v>148</v>
      </c>
      <c r="D1465" s="1">
        <v>1</v>
      </c>
      <c r="E1465" s="143">
        <f>H1465</f>
        <v>6500</v>
      </c>
      <c r="F1465" s="144">
        <f>E1465*D1465</f>
        <v>6500</v>
      </c>
      <c r="H1465" s="146">
        <v>6500</v>
      </c>
      <c r="J1465" s="264">
        <v>864.19057146547175</v>
      </c>
      <c r="K1465" s="264">
        <v>302.46670001291506</v>
      </c>
      <c r="L1465" s="264">
        <v>3996.8674574670968</v>
      </c>
      <c r="M1465" s="264">
        <v>78.410754925484639</v>
      </c>
      <c r="N1465" s="264">
        <v>1258.0645161290322</v>
      </c>
      <c r="O1465" s="264">
        <f t="shared" si="161"/>
        <v>6500</v>
      </c>
      <c r="P1465" s="264">
        <f t="shared" si="168"/>
        <v>6500</v>
      </c>
      <c r="Q1465" s="266">
        <f t="shared" si="167"/>
        <v>0</v>
      </c>
      <c r="T1465" s="264">
        <f t="shared" si="162"/>
        <v>864.19057146547175</v>
      </c>
      <c r="U1465" s="264">
        <f t="shared" si="163"/>
        <v>302.46670001291506</v>
      </c>
      <c r="V1465" s="264">
        <f t="shared" si="164"/>
        <v>3996.8674574670968</v>
      </c>
      <c r="W1465" s="264">
        <f t="shared" si="165"/>
        <v>78.410754925484639</v>
      </c>
      <c r="X1465" s="264">
        <f t="shared" si="166"/>
        <v>1258.0645161290322</v>
      </c>
    </row>
    <row r="1466" spans="1:24" ht="12.75" customHeight="1" x14ac:dyDescent="0.25">
      <c r="B1466" s="227"/>
      <c r="J1466" s="264">
        <v>0</v>
      </c>
      <c r="K1466" s="264">
        <v>0</v>
      </c>
      <c r="L1466" s="264">
        <v>0</v>
      </c>
      <c r="M1466" s="264">
        <v>0</v>
      </c>
      <c r="N1466" s="264">
        <v>0</v>
      </c>
      <c r="O1466" s="264">
        <f t="shared" si="161"/>
        <v>0</v>
      </c>
      <c r="P1466" s="264">
        <f t="shared" si="168"/>
        <v>0</v>
      </c>
      <c r="Q1466" s="266">
        <f t="shared" si="167"/>
        <v>0</v>
      </c>
      <c r="T1466" s="264">
        <f t="shared" si="162"/>
        <v>0</v>
      </c>
      <c r="U1466" s="264">
        <f t="shared" si="163"/>
        <v>0</v>
      </c>
      <c r="V1466" s="264">
        <f t="shared" si="164"/>
        <v>0</v>
      </c>
      <c r="W1466" s="264">
        <f t="shared" si="165"/>
        <v>0</v>
      </c>
      <c r="X1466" s="264">
        <f t="shared" si="166"/>
        <v>0</v>
      </c>
    </row>
    <row r="1467" spans="1:24" ht="12.75" customHeight="1" x14ac:dyDescent="0.25">
      <c r="B1467" s="227"/>
      <c r="J1467" s="264">
        <v>0</v>
      </c>
      <c r="K1467" s="264">
        <v>0</v>
      </c>
      <c r="L1467" s="264">
        <v>0</v>
      </c>
      <c r="M1467" s="264">
        <v>0</v>
      </c>
      <c r="N1467" s="264">
        <v>0</v>
      </c>
      <c r="O1467" s="264">
        <f t="shared" si="161"/>
        <v>0</v>
      </c>
      <c r="P1467" s="264">
        <f t="shared" si="168"/>
        <v>0</v>
      </c>
      <c r="Q1467" s="266">
        <f t="shared" si="167"/>
        <v>0</v>
      </c>
      <c r="T1467" s="264">
        <f t="shared" si="162"/>
        <v>0</v>
      </c>
      <c r="U1467" s="264">
        <f t="shared" si="163"/>
        <v>0</v>
      </c>
      <c r="V1467" s="264">
        <f t="shared" si="164"/>
        <v>0</v>
      </c>
      <c r="W1467" s="264">
        <f t="shared" si="165"/>
        <v>0</v>
      </c>
      <c r="X1467" s="264">
        <f t="shared" si="166"/>
        <v>0</v>
      </c>
    </row>
    <row r="1468" spans="1:24" ht="12.75" customHeight="1" x14ac:dyDescent="0.25">
      <c r="B1468" s="227"/>
      <c r="J1468" s="264">
        <v>0</v>
      </c>
      <c r="K1468" s="264">
        <v>0</v>
      </c>
      <c r="L1468" s="264">
        <v>0</v>
      </c>
      <c r="M1468" s="264">
        <v>0</v>
      </c>
      <c r="N1468" s="264">
        <v>0</v>
      </c>
      <c r="O1468" s="264">
        <f t="shared" si="161"/>
        <v>0</v>
      </c>
      <c r="P1468" s="264">
        <f t="shared" si="168"/>
        <v>0</v>
      </c>
      <c r="Q1468" s="266">
        <f t="shared" si="167"/>
        <v>0</v>
      </c>
      <c r="T1468" s="264">
        <f t="shared" si="162"/>
        <v>0</v>
      </c>
      <c r="U1468" s="264">
        <f t="shared" si="163"/>
        <v>0</v>
      </c>
      <c r="V1468" s="264">
        <f t="shared" si="164"/>
        <v>0</v>
      </c>
      <c r="W1468" s="264">
        <f t="shared" si="165"/>
        <v>0</v>
      </c>
      <c r="X1468" s="264">
        <f t="shared" si="166"/>
        <v>0</v>
      </c>
    </row>
    <row r="1469" spans="1:24" ht="12.75" customHeight="1" x14ac:dyDescent="0.25">
      <c r="B1469" s="227"/>
      <c r="J1469" s="264">
        <v>0</v>
      </c>
      <c r="K1469" s="264">
        <v>0</v>
      </c>
      <c r="L1469" s="264">
        <v>0</v>
      </c>
      <c r="M1469" s="264">
        <v>0</v>
      </c>
      <c r="N1469" s="264">
        <v>0</v>
      </c>
      <c r="O1469" s="264">
        <f t="shared" si="161"/>
        <v>0</v>
      </c>
      <c r="P1469" s="264">
        <f t="shared" si="168"/>
        <v>0</v>
      </c>
      <c r="Q1469" s="266">
        <f t="shared" si="167"/>
        <v>0</v>
      </c>
      <c r="T1469" s="264">
        <f t="shared" si="162"/>
        <v>0</v>
      </c>
      <c r="U1469" s="264">
        <f t="shared" si="163"/>
        <v>0</v>
      </c>
      <c r="V1469" s="264">
        <f t="shared" si="164"/>
        <v>0</v>
      </c>
      <c r="W1469" s="264">
        <f t="shared" si="165"/>
        <v>0</v>
      </c>
      <c r="X1469" s="264">
        <f t="shared" si="166"/>
        <v>0</v>
      </c>
    </row>
    <row r="1470" spans="1:24" ht="12.75" customHeight="1" x14ac:dyDescent="0.25">
      <c r="B1470" s="227"/>
      <c r="J1470" s="264">
        <v>0</v>
      </c>
      <c r="K1470" s="264">
        <v>0</v>
      </c>
      <c r="L1470" s="264">
        <v>0</v>
      </c>
      <c r="M1470" s="264">
        <v>0</v>
      </c>
      <c r="N1470" s="264">
        <v>0</v>
      </c>
      <c r="O1470" s="264">
        <f t="shared" si="161"/>
        <v>0</v>
      </c>
      <c r="P1470" s="264">
        <f t="shared" si="168"/>
        <v>0</v>
      </c>
      <c r="Q1470" s="266">
        <f t="shared" si="167"/>
        <v>0</v>
      </c>
      <c r="T1470" s="264">
        <f t="shared" si="162"/>
        <v>0</v>
      </c>
      <c r="U1470" s="264">
        <f t="shared" si="163"/>
        <v>0</v>
      </c>
      <c r="V1470" s="264">
        <f t="shared" si="164"/>
        <v>0</v>
      </c>
      <c r="W1470" s="264">
        <f t="shared" si="165"/>
        <v>0</v>
      </c>
      <c r="X1470" s="264">
        <f t="shared" si="166"/>
        <v>0</v>
      </c>
    </row>
    <row r="1471" spans="1:24" ht="12.75" customHeight="1" x14ac:dyDescent="0.25">
      <c r="B1471" s="227"/>
      <c r="J1471" s="264">
        <v>0</v>
      </c>
      <c r="K1471" s="264">
        <v>0</v>
      </c>
      <c r="L1471" s="264">
        <v>0</v>
      </c>
      <c r="M1471" s="264">
        <v>0</v>
      </c>
      <c r="N1471" s="264">
        <v>0</v>
      </c>
      <c r="O1471" s="264">
        <f t="shared" si="161"/>
        <v>0</v>
      </c>
      <c r="P1471" s="264">
        <f t="shared" si="168"/>
        <v>0</v>
      </c>
      <c r="Q1471" s="266">
        <f t="shared" si="167"/>
        <v>0</v>
      </c>
      <c r="T1471" s="264">
        <f t="shared" si="162"/>
        <v>0</v>
      </c>
      <c r="U1471" s="264">
        <f t="shared" si="163"/>
        <v>0</v>
      </c>
      <c r="V1471" s="264">
        <f t="shared" si="164"/>
        <v>0</v>
      </c>
      <c r="W1471" s="264">
        <f t="shared" si="165"/>
        <v>0</v>
      </c>
      <c r="X1471" s="264">
        <f t="shared" si="166"/>
        <v>0</v>
      </c>
    </row>
    <row r="1472" spans="1:24" ht="12.75" customHeight="1" x14ac:dyDescent="0.25">
      <c r="A1472" s="2" t="s">
        <v>57</v>
      </c>
      <c r="B1472" s="227" t="s">
        <v>705</v>
      </c>
      <c r="C1472" s="3" t="s">
        <v>148</v>
      </c>
      <c r="D1472" s="1">
        <v>4</v>
      </c>
      <c r="E1472" s="143">
        <f>H1472</f>
        <v>6500</v>
      </c>
      <c r="F1472" s="144">
        <f>E1472*D1472</f>
        <v>26000</v>
      </c>
      <c r="H1472" s="146">
        <v>6500</v>
      </c>
      <c r="J1472" s="264">
        <v>864.19057146547175</v>
      </c>
      <c r="K1472" s="264">
        <v>302.46670001291506</v>
      </c>
      <c r="L1472" s="264">
        <v>3996.8674574670968</v>
      </c>
      <c r="M1472" s="264">
        <v>78.410754925484639</v>
      </c>
      <c r="N1472" s="264">
        <v>1258.0645161290322</v>
      </c>
      <c r="O1472" s="264">
        <f t="shared" ref="O1472:O1535" si="169">E1472</f>
        <v>6500</v>
      </c>
      <c r="P1472" s="264">
        <f t="shared" si="168"/>
        <v>26000</v>
      </c>
      <c r="Q1472" s="266">
        <f t="shared" si="167"/>
        <v>0</v>
      </c>
      <c r="T1472" s="264">
        <f t="shared" si="162"/>
        <v>3456.762285861887</v>
      </c>
      <c r="U1472" s="264">
        <f t="shared" si="163"/>
        <v>1209.8668000516602</v>
      </c>
      <c r="V1472" s="264">
        <f t="shared" si="164"/>
        <v>15987.469829868387</v>
      </c>
      <c r="W1472" s="264">
        <f t="shared" si="165"/>
        <v>313.64301970193856</v>
      </c>
      <c r="X1472" s="264">
        <f t="shared" si="166"/>
        <v>5032.2580645161288</v>
      </c>
    </row>
    <row r="1473" spans="1:24" ht="12.75" customHeight="1" x14ac:dyDescent="0.25">
      <c r="B1473" s="227"/>
      <c r="J1473" s="264">
        <v>0</v>
      </c>
      <c r="K1473" s="264">
        <v>0</v>
      </c>
      <c r="L1473" s="264">
        <v>0</v>
      </c>
      <c r="M1473" s="264">
        <v>0</v>
      </c>
      <c r="N1473" s="264">
        <v>0</v>
      </c>
      <c r="O1473" s="264">
        <f t="shared" si="169"/>
        <v>0</v>
      </c>
      <c r="P1473" s="264">
        <f t="shared" si="168"/>
        <v>0</v>
      </c>
      <c r="Q1473" s="266">
        <f t="shared" si="167"/>
        <v>0</v>
      </c>
      <c r="T1473" s="264">
        <f t="shared" si="162"/>
        <v>0</v>
      </c>
      <c r="U1473" s="264">
        <f t="shared" si="163"/>
        <v>0</v>
      </c>
      <c r="V1473" s="264">
        <f t="shared" si="164"/>
        <v>0</v>
      </c>
      <c r="W1473" s="264">
        <f t="shared" si="165"/>
        <v>0</v>
      </c>
      <c r="X1473" s="264">
        <f t="shared" si="166"/>
        <v>0</v>
      </c>
    </row>
    <row r="1474" spans="1:24" ht="12.75" customHeight="1" x14ac:dyDescent="0.25">
      <c r="B1474" s="227"/>
      <c r="J1474" s="264">
        <v>0</v>
      </c>
      <c r="K1474" s="264">
        <v>0</v>
      </c>
      <c r="L1474" s="264">
        <v>0</v>
      </c>
      <c r="M1474" s="264">
        <v>0</v>
      </c>
      <c r="N1474" s="264">
        <v>0</v>
      </c>
      <c r="O1474" s="264">
        <f t="shared" si="169"/>
        <v>0</v>
      </c>
      <c r="P1474" s="264">
        <f t="shared" si="168"/>
        <v>0</v>
      </c>
      <c r="Q1474" s="266">
        <f t="shared" si="167"/>
        <v>0</v>
      </c>
      <c r="T1474" s="264">
        <f t="shared" si="162"/>
        <v>0</v>
      </c>
      <c r="U1474" s="264">
        <f t="shared" si="163"/>
        <v>0</v>
      </c>
      <c r="V1474" s="264">
        <f t="shared" si="164"/>
        <v>0</v>
      </c>
      <c r="W1474" s="264">
        <f t="shared" si="165"/>
        <v>0</v>
      </c>
      <c r="X1474" s="264">
        <f t="shared" si="166"/>
        <v>0</v>
      </c>
    </row>
    <row r="1475" spans="1:24" ht="12.75" customHeight="1" x14ac:dyDescent="0.25">
      <c r="B1475" s="227"/>
      <c r="J1475" s="264">
        <v>0</v>
      </c>
      <c r="K1475" s="264">
        <v>0</v>
      </c>
      <c r="L1475" s="264">
        <v>0</v>
      </c>
      <c r="M1475" s="264">
        <v>0</v>
      </c>
      <c r="N1475" s="264">
        <v>0</v>
      </c>
      <c r="O1475" s="264">
        <f t="shared" si="169"/>
        <v>0</v>
      </c>
      <c r="P1475" s="264">
        <f t="shared" si="168"/>
        <v>0</v>
      </c>
      <c r="Q1475" s="266">
        <f t="shared" si="167"/>
        <v>0</v>
      </c>
      <c r="T1475" s="264">
        <f t="shared" si="162"/>
        <v>0</v>
      </c>
      <c r="U1475" s="264">
        <f t="shared" si="163"/>
        <v>0</v>
      </c>
      <c r="V1475" s="264">
        <f t="shared" si="164"/>
        <v>0</v>
      </c>
      <c r="W1475" s="264">
        <f t="shared" si="165"/>
        <v>0</v>
      </c>
      <c r="X1475" s="264">
        <f t="shared" si="166"/>
        <v>0</v>
      </c>
    </row>
    <row r="1476" spans="1:24" ht="12.75" customHeight="1" x14ac:dyDescent="0.25">
      <c r="B1476" s="227"/>
      <c r="J1476" s="264">
        <v>0</v>
      </c>
      <c r="K1476" s="264">
        <v>0</v>
      </c>
      <c r="L1476" s="264">
        <v>0</v>
      </c>
      <c r="M1476" s="264">
        <v>0</v>
      </c>
      <c r="N1476" s="264">
        <v>0</v>
      </c>
      <c r="O1476" s="264">
        <f t="shared" si="169"/>
        <v>0</v>
      </c>
      <c r="P1476" s="264">
        <f t="shared" si="168"/>
        <v>0</v>
      </c>
      <c r="Q1476" s="266">
        <f t="shared" si="167"/>
        <v>0</v>
      </c>
      <c r="T1476" s="264">
        <f t="shared" si="162"/>
        <v>0</v>
      </c>
      <c r="U1476" s="264">
        <f t="shared" si="163"/>
        <v>0</v>
      </c>
      <c r="V1476" s="264">
        <f t="shared" si="164"/>
        <v>0</v>
      </c>
      <c r="W1476" s="264">
        <f t="shared" si="165"/>
        <v>0</v>
      </c>
      <c r="X1476" s="264">
        <f t="shared" si="166"/>
        <v>0</v>
      </c>
    </row>
    <row r="1477" spans="1:24" ht="12.75" customHeight="1" x14ac:dyDescent="0.25">
      <c r="B1477" s="227"/>
      <c r="J1477" s="264">
        <v>0</v>
      </c>
      <c r="K1477" s="264">
        <v>0</v>
      </c>
      <c r="L1477" s="264">
        <v>0</v>
      </c>
      <c r="M1477" s="264">
        <v>0</v>
      </c>
      <c r="N1477" s="264">
        <v>0</v>
      </c>
      <c r="O1477" s="264">
        <f t="shared" si="169"/>
        <v>0</v>
      </c>
      <c r="P1477" s="264">
        <f t="shared" si="168"/>
        <v>0</v>
      </c>
      <c r="Q1477" s="266">
        <f t="shared" si="167"/>
        <v>0</v>
      </c>
      <c r="T1477" s="264">
        <f t="shared" si="162"/>
        <v>0</v>
      </c>
      <c r="U1477" s="264">
        <f t="shared" si="163"/>
        <v>0</v>
      </c>
      <c r="V1477" s="264">
        <f t="shared" si="164"/>
        <v>0</v>
      </c>
      <c r="W1477" s="264">
        <f t="shared" si="165"/>
        <v>0</v>
      </c>
      <c r="X1477" s="264">
        <f t="shared" si="166"/>
        <v>0</v>
      </c>
    </row>
    <row r="1478" spans="1:24" ht="12.75" customHeight="1" x14ac:dyDescent="0.25">
      <c r="B1478" s="227"/>
      <c r="J1478" s="264">
        <v>0</v>
      </c>
      <c r="K1478" s="264">
        <v>0</v>
      </c>
      <c r="L1478" s="264">
        <v>0</v>
      </c>
      <c r="M1478" s="264">
        <v>0</v>
      </c>
      <c r="N1478" s="264">
        <v>0</v>
      </c>
      <c r="O1478" s="264">
        <f t="shared" si="169"/>
        <v>0</v>
      </c>
      <c r="P1478" s="264">
        <f t="shared" si="168"/>
        <v>0</v>
      </c>
      <c r="Q1478" s="266">
        <f t="shared" si="167"/>
        <v>0</v>
      </c>
      <c r="T1478" s="264">
        <f t="shared" si="162"/>
        <v>0</v>
      </c>
      <c r="U1478" s="264">
        <f t="shared" si="163"/>
        <v>0</v>
      </c>
      <c r="V1478" s="264">
        <f t="shared" si="164"/>
        <v>0</v>
      </c>
      <c r="W1478" s="264">
        <f t="shared" si="165"/>
        <v>0</v>
      </c>
      <c r="X1478" s="264">
        <f t="shared" si="166"/>
        <v>0</v>
      </c>
    </row>
    <row r="1479" spans="1:24" ht="12.75" customHeight="1" x14ac:dyDescent="0.25">
      <c r="A1479" s="2" t="s">
        <v>128</v>
      </c>
      <c r="B1479" s="227" t="s">
        <v>706</v>
      </c>
      <c r="C1479" s="3" t="s">
        <v>148</v>
      </c>
      <c r="D1479" s="1">
        <v>2</v>
      </c>
      <c r="E1479" s="143">
        <f>H1479</f>
        <v>6500</v>
      </c>
      <c r="F1479" s="144">
        <f>E1479*D1479</f>
        <v>13000</v>
      </c>
      <c r="H1479" s="146">
        <v>6500</v>
      </c>
      <c r="J1479" s="264">
        <v>864.19057146547175</v>
      </c>
      <c r="K1479" s="264">
        <v>302.46670001291506</v>
      </c>
      <c r="L1479" s="264">
        <v>3996.8674574670968</v>
      </c>
      <c r="M1479" s="264">
        <v>78.410754925484639</v>
      </c>
      <c r="N1479" s="264">
        <v>1258.0645161290322</v>
      </c>
      <c r="O1479" s="264">
        <f t="shared" si="169"/>
        <v>6500</v>
      </c>
      <c r="P1479" s="264">
        <f t="shared" si="168"/>
        <v>13000</v>
      </c>
      <c r="Q1479" s="266">
        <f t="shared" si="167"/>
        <v>0</v>
      </c>
      <c r="T1479" s="264">
        <f t="shared" si="162"/>
        <v>1728.3811429309435</v>
      </c>
      <c r="U1479" s="264">
        <f t="shared" si="163"/>
        <v>604.93340002583011</v>
      </c>
      <c r="V1479" s="264">
        <f t="shared" si="164"/>
        <v>7993.7349149341935</v>
      </c>
      <c r="W1479" s="264">
        <f t="shared" si="165"/>
        <v>156.82150985096928</v>
      </c>
      <c r="X1479" s="264">
        <f t="shared" si="166"/>
        <v>2516.1290322580644</v>
      </c>
    </row>
    <row r="1480" spans="1:24" ht="12.75" customHeight="1" x14ac:dyDescent="0.25">
      <c r="B1480" s="227"/>
      <c r="J1480" s="264">
        <v>0</v>
      </c>
      <c r="K1480" s="264">
        <v>0</v>
      </c>
      <c r="L1480" s="264">
        <v>0</v>
      </c>
      <c r="M1480" s="264">
        <v>0</v>
      </c>
      <c r="N1480" s="264">
        <v>0</v>
      </c>
      <c r="O1480" s="264">
        <f t="shared" si="169"/>
        <v>0</v>
      </c>
      <c r="P1480" s="264">
        <f t="shared" si="168"/>
        <v>0</v>
      </c>
      <c r="Q1480" s="266">
        <f t="shared" si="167"/>
        <v>0</v>
      </c>
      <c r="T1480" s="264">
        <f t="shared" ref="T1480:T1543" si="170">J1480*$D1480</f>
        <v>0</v>
      </c>
      <c r="U1480" s="264">
        <f t="shared" ref="U1480:U1543" si="171">K1480*$D1480</f>
        <v>0</v>
      </c>
      <c r="V1480" s="264">
        <f t="shared" ref="V1480:V1543" si="172">L1480*$D1480</f>
        <v>0</v>
      </c>
      <c r="W1480" s="264">
        <f t="shared" ref="W1480:W1543" si="173">M1480*$D1480</f>
        <v>0</v>
      </c>
      <c r="X1480" s="264">
        <f t="shared" ref="X1480:X1543" si="174">N1480*$D1480</f>
        <v>0</v>
      </c>
    </row>
    <row r="1481" spans="1:24" ht="12.75" customHeight="1" x14ac:dyDescent="0.25">
      <c r="B1481" s="227"/>
      <c r="J1481" s="264">
        <v>0</v>
      </c>
      <c r="K1481" s="264">
        <v>0</v>
      </c>
      <c r="L1481" s="264">
        <v>0</v>
      </c>
      <c r="M1481" s="264">
        <v>0</v>
      </c>
      <c r="N1481" s="264">
        <v>0</v>
      </c>
      <c r="O1481" s="264">
        <f t="shared" si="169"/>
        <v>0</v>
      </c>
      <c r="P1481" s="264">
        <f t="shared" si="168"/>
        <v>0</v>
      </c>
      <c r="Q1481" s="266">
        <f t="shared" si="167"/>
        <v>0</v>
      </c>
      <c r="T1481" s="264">
        <f t="shared" si="170"/>
        <v>0</v>
      </c>
      <c r="U1481" s="264">
        <f t="shared" si="171"/>
        <v>0</v>
      </c>
      <c r="V1481" s="264">
        <f t="shared" si="172"/>
        <v>0</v>
      </c>
      <c r="W1481" s="264">
        <f t="shared" si="173"/>
        <v>0</v>
      </c>
      <c r="X1481" s="264">
        <f t="shared" si="174"/>
        <v>0</v>
      </c>
    </row>
    <row r="1482" spans="1:24" ht="12.75" customHeight="1" x14ac:dyDescent="0.25">
      <c r="B1482" s="227"/>
      <c r="J1482" s="264">
        <v>0</v>
      </c>
      <c r="K1482" s="264">
        <v>0</v>
      </c>
      <c r="L1482" s="264">
        <v>0</v>
      </c>
      <c r="M1482" s="264">
        <v>0</v>
      </c>
      <c r="N1482" s="264">
        <v>0</v>
      </c>
      <c r="O1482" s="264">
        <f t="shared" si="169"/>
        <v>0</v>
      </c>
      <c r="P1482" s="264">
        <f t="shared" si="168"/>
        <v>0</v>
      </c>
      <c r="Q1482" s="266">
        <f t="shared" si="167"/>
        <v>0</v>
      </c>
      <c r="T1482" s="264">
        <f t="shared" si="170"/>
        <v>0</v>
      </c>
      <c r="U1482" s="264">
        <f t="shared" si="171"/>
        <v>0</v>
      </c>
      <c r="V1482" s="264">
        <f t="shared" si="172"/>
        <v>0</v>
      </c>
      <c r="W1482" s="264">
        <f t="shared" si="173"/>
        <v>0</v>
      </c>
      <c r="X1482" s="264">
        <f t="shared" si="174"/>
        <v>0</v>
      </c>
    </row>
    <row r="1483" spans="1:24" ht="12.75" customHeight="1" x14ac:dyDescent="0.25">
      <c r="B1483" s="227"/>
      <c r="J1483" s="264">
        <v>0</v>
      </c>
      <c r="K1483" s="264">
        <v>0</v>
      </c>
      <c r="L1483" s="264">
        <v>0</v>
      </c>
      <c r="M1483" s="264">
        <v>0</v>
      </c>
      <c r="N1483" s="264">
        <v>0</v>
      </c>
      <c r="O1483" s="264">
        <f t="shared" si="169"/>
        <v>0</v>
      </c>
      <c r="P1483" s="264">
        <f t="shared" si="168"/>
        <v>0</v>
      </c>
      <c r="Q1483" s="266">
        <f t="shared" ref="Q1483:Q1546" si="175">F1483-P1483</f>
        <v>0</v>
      </c>
      <c r="T1483" s="264">
        <f t="shared" si="170"/>
        <v>0</v>
      </c>
      <c r="U1483" s="264">
        <f t="shared" si="171"/>
        <v>0</v>
      </c>
      <c r="V1483" s="264">
        <f t="shared" si="172"/>
        <v>0</v>
      </c>
      <c r="W1483" s="264">
        <f t="shared" si="173"/>
        <v>0</v>
      </c>
      <c r="X1483" s="264">
        <f t="shared" si="174"/>
        <v>0</v>
      </c>
    </row>
    <row r="1484" spans="1:24" ht="12.75" customHeight="1" x14ac:dyDescent="0.25">
      <c r="B1484" s="227"/>
      <c r="J1484" s="264">
        <v>0</v>
      </c>
      <c r="K1484" s="264">
        <v>0</v>
      </c>
      <c r="L1484" s="264">
        <v>0</v>
      </c>
      <c r="M1484" s="264">
        <v>0</v>
      </c>
      <c r="N1484" s="264">
        <v>0</v>
      </c>
      <c r="O1484" s="264">
        <f t="shared" si="169"/>
        <v>0</v>
      </c>
      <c r="P1484" s="264">
        <f t="shared" si="168"/>
        <v>0</v>
      </c>
      <c r="Q1484" s="266">
        <f t="shared" si="175"/>
        <v>0</v>
      </c>
      <c r="T1484" s="264">
        <f t="shared" si="170"/>
        <v>0</v>
      </c>
      <c r="U1484" s="264">
        <f t="shared" si="171"/>
        <v>0</v>
      </c>
      <c r="V1484" s="264">
        <f t="shared" si="172"/>
        <v>0</v>
      </c>
      <c r="W1484" s="264">
        <f t="shared" si="173"/>
        <v>0</v>
      </c>
      <c r="X1484" s="264">
        <f t="shared" si="174"/>
        <v>0</v>
      </c>
    </row>
    <row r="1485" spans="1:24" ht="12.75" customHeight="1" x14ac:dyDescent="0.25">
      <c r="B1485" s="227"/>
      <c r="J1485" s="264">
        <v>0</v>
      </c>
      <c r="K1485" s="264">
        <v>0</v>
      </c>
      <c r="L1485" s="264">
        <v>0</v>
      </c>
      <c r="M1485" s="264">
        <v>0</v>
      </c>
      <c r="N1485" s="264">
        <v>0</v>
      </c>
      <c r="O1485" s="264">
        <f t="shared" si="169"/>
        <v>0</v>
      </c>
      <c r="P1485" s="264">
        <f t="shared" ref="P1485:P1548" si="176">O1485*D1485</f>
        <v>0</v>
      </c>
      <c r="Q1485" s="266">
        <f t="shared" si="175"/>
        <v>0</v>
      </c>
      <c r="T1485" s="264">
        <f t="shared" si="170"/>
        <v>0</v>
      </c>
      <c r="U1485" s="264">
        <f t="shared" si="171"/>
        <v>0</v>
      </c>
      <c r="V1485" s="264">
        <f t="shared" si="172"/>
        <v>0</v>
      </c>
      <c r="W1485" s="264">
        <f t="shared" si="173"/>
        <v>0</v>
      </c>
      <c r="X1485" s="264">
        <f t="shared" si="174"/>
        <v>0</v>
      </c>
    </row>
    <row r="1486" spans="1:24" ht="12.75" customHeight="1" x14ac:dyDescent="0.25">
      <c r="A1486" s="2" t="s">
        <v>199</v>
      </c>
      <c r="B1486" s="227" t="s">
        <v>707</v>
      </c>
      <c r="C1486" s="3" t="s">
        <v>148</v>
      </c>
      <c r="D1486" s="1">
        <v>20</v>
      </c>
      <c r="E1486" s="143">
        <f>H1486</f>
        <v>6500</v>
      </c>
      <c r="F1486" s="144">
        <f>E1486*D1486</f>
        <v>130000</v>
      </c>
      <c r="H1486" s="146">
        <v>6500</v>
      </c>
      <c r="J1486" s="264">
        <v>864.19057146547175</v>
      </c>
      <c r="K1486" s="264">
        <v>302.46670001291506</v>
      </c>
      <c r="L1486" s="264">
        <v>3996.8674574670968</v>
      </c>
      <c r="M1486" s="264">
        <v>78.410754925484639</v>
      </c>
      <c r="N1486" s="264">
        <v>1258.0645161290322</v>
      </c>
      <c r="O1486" s="264">
        <f t="shared" si="169"/>
        <v>6500</v>
      </c>
      <c r="P1486" s="264">
        <f t="shared" si="176"/>
        <v>130000</v>
      </c>
      <c r="Q1486" s="266">
        <f t="shared" si="175"/>
        <v>0</v>
      </c>
      <c r="T1486" s="264">
        <f t="shared" si="170"/>
        <v>17283.811429309433</v>
      </c>
      <c r="U1486" s="264">
        <f t="shared" si="171"/>
        <v>6049.3340002583009</v>
      </c>
      <c r="V1486" s="264">
        <f t="shared" si="172"/>
        <v>79937.349149341928</v>
      </c>
      <c r="W1486" s="264">
        <f t="shared" si="173"/>
        <v>1568.2150985096928</v>
      </c>
      <c r="X1486" s="264">
        <f t="shared" si="174"/>
        <v>25161.290322580644</v>
      </c>
    </row>
    <row r="1487" spans="1:24" ht="12.75" customHeight="1" x14ac:dyDescent="0.25">
      <c r="B1487" s="227"/>
      <c r="J1487" s="264">
        <v>0</v>
      </c>
      <c r="K1487" s="264">
        <v>0</v>
      </c>
      <c r="L1487" s="264">
        <v>0</v>
      </c>
      <c r="M1487" s="264">
        <v>0</v>
      </c>
      <c r="N1487" s="264">
        <v>0</v>
      </c>
      <c r="O1487" s="264">
        <f t="shared" si="169"/>
        <v>0</v>
      </c>
      <c r="P1487" s="264">
        <f t="shared" si="176"/>
        <v>0</v>
      </c>
      <c r="Q1487" s="266">
        <f t="shared" si="175"/>
        <v>0</v>
      </c>
      <c r="T1487" s="264">
        <f t="shared" si="170"/>
        <v>0</v>
      </c>
      <c r="U1487" s="264">
        <f t="shared" si="171"/>
        <v>0</v>
      </c>
      <c r="V1487" s="264">
        <f t="shared" si="172"/>
        <v>0</v>
      </c>
      <c r="W1487" s="264">
        <f t="shared" si="173"/>
        <v>0</v>
      </c>
      <c r="X1487" s="264">
        <f t="shared" si="174"/>
        <v>0</v>
      </c>
    </row>
    <row r="1488" spans="1:24" ht="12.75" customHeight="1" x14ac:dyDescent="0.25">
      <c r="B1488" s="227"/>
      <c r="J1488" s="264">
        <v>0</v>
      </c>
      <c r="K1488" s="264">
        <v>0</v>
      </c>
      <c r="L1488" s="264">
        <v>0</v>
      </c>
      <c r="M1488" s="264">
        <v>0</v>
      </c>
      <c r="N1488" s="264">
        <v>0</v>
      </c>
      <c r="O1488" s="264">
        <f t="shared" si="169"/>
        <v>0</v>
      </c>
      <c r="P1488" s="264">
        <f t="shared" si="176"/>
        <v>0</v>
      </c>
      <c r="Q1488" s="266">
        <f t="shared" si="175"/>
        <v>0</v>
      </c>
      <c r="T1488" s="264">
        <f t="shared" si="170"/>
        <v>0</v>
      </c>
      <c r="U1488" s="264">
        <f t="shared" si="171"/>
        <v>0</v>
      </c>
      <c r="V1488" s="264">
        <f t="shared" si="172"/>
        <v>0</v>
      </c>
      <c r="W1488" s="264">
        <f t="shared" si="173"/>
        <v>0</v>
      </c>
      <c r="X1488" s="264">
        <f t="shared" si="174"/>
        <v>0</v>
      </c>
    </row>
    <row r="1489" spans="1:24" ht="12.75" customHeight="1" x14ac:dyDescent="0.25">
      <c r="B1489" s="227"/>
      <c r="J1489" s="264">
        <v>0</v>
      </c>
      <c r="K1489" s="264">
        <v>0</v>
      </c>
      <c r="L1489" s="264">
        <v>0</v>
      </c>
      <c r="M1489" s="264">
        <v>0</v>
      </c>
      <c r="N1489" s="264">
        <v>0</v>
      </c>
      <c r="O1489" s="264">
        <f t="shared" si="169"/>
        <v>0</v>
      </c>
      <c r="P1489" s="264">
        <f t="shared" si="176"/>
        <v>0</v>
      </c>
      <c r="Q1489" s="266">
        <f t="shared" si="175"/>
        <v>0</v>
      </c>
      <c r="T1489" s="264">
        <f t="shared" si="170"/>
        <v>0</v>
      </c>
      <c r="U1489" s="264">
        <f t="shared" si="171"/>
        <v>0</v>
      </c>
      <c r="V1489" s="264">
        <f t="shared" si="172"/>
        <v>0</v>
      </c>
      <c r="W1489" s="264">
        <f t="shared" si="173"/>
        <v>0</v>
      </c>
      <c r="X1489" s="264">
        <f t="shared" si="174"/>
        <v>0</v>
      </c>
    </row>
    <row r="1490" spans="1:24" ht="12.75" customHeight="1" x14ac:dyDescent="0.25">
      <c r="B1490" s="227"/>
      <c r="J1490" s="264">
        <v>0</v>
      </c>
      <c r="K1490" s="264">
        <v>0</v>
      </c>
      <c r="L1490" s="264">
        <v>0</v>
      </c>
      <c r="M1490" s="264">
        <v>0</v>
      </c>
      <c r="N1490" s="264">
        <v>0</v>
      </c>
      <c r="O1490" s="264">
        <f t="shared" si="169"/>
        <v>0</v>
      </c>
      <c r="P1490" s="264">
        <f t="shared" si="176"/>
        <v>0</v>
      </c>
      <c r="Q1490" s="266">
        <f t="shared" si="175"/>
        <v>0</v>
      </c>
      <c r="T1490" s="264">
        <f t="shared" si="170"/>
        <v>0</v>
      </c>
      <c r="U1490" s="264">
        <f t="shared" si="171"/>
        <v>0</v>
      </c>
      <c r="V1490" s="264">
        <f t="shared" si="172"/>
        <v>0</v>
      </c>
      <c r="W1490" s="264">
        <f t="shared" si="173"/>
        <v>0</v>
      </c>
      <c r="X1490" s="264">
        <f t="shared" si="174"/>
        <v>0</v>
      </c>
    </row>
    <row r="1491" spans="1:24" ht="12.75" customHeight="1" x14ac:dyDescent="0.25">
      <c r="B1491" s="227"/>
      <c r="J1491" s="264">
        <v>0</v>
      </c>
      <c r="K1491" s="264">
        <v>0</v>
      </c>
      <c r="L1491" s="264">
        <v>0</v>
      </c>
      <c r="M1491" s="264">
        <v>0</v>
      </c>
      <c r="N1491" s="264">
        <v>0</v>
      </c>
      <c r="O1491" s="264">
        <f t="shared" si="169"/>
        <v>0</v>
      </c>
      <c r="P1491" s="264">
        <f t="shared" si="176"/>
        <v>0</v>
      </c>
      <c r="Q1491" s="266">
        <f t="shared" si="175"/>
        <v>0</v>
      </c>
      <c r="T1491" s="264">
        <f t="shared" si="170"/>
        <v>0</v>
      </c>
      <c r="U1491" s="264">
        <f t="shared" si="171"/>
        <v>0</v>
      </c>
      <c r="V1491" s="264">
        <f t="shared" si="172"/>
        <v>0</v>
      </c>
      <c r="W1491" s="264">
        <f t="shared" si="173"/>
        <v>0</v>
      </c>
      <c r="X1491" s="264">
        <f t="shared" si="174"/>
        <v>0</v>
      </c>
    </row>
    <row r="1492" spans="1:24" ht="12.75" customHeight="1" x14ac:dyDescent="0.25">
      <c r="B1492" s="227"/>
      <c r="J1492" s="264">
        <v>0</v>
      </c>
      <c r="K1492" s="264">
        <v>0</v>
      </c>
      <c r="L1492" s="264">
        <v>0</v>
      </c>
      <c r="M1492" s="264">
        <v>0</v>
      </c>
      <c r="N1492" s="264">
        <v>0</v>
      </c>
      <c r="O1492" s="264">
        <f t="shared" si="169"/>
        <v>0</v>
      </c>
      <c r="P1492" s="264">
        <f t="shared" si="176"/>
        <v>0</v>
      </c>
      <c r="Q1492" s="266">
        <f t="shared" si="175"/>
        <v>0</v>
      </c>
      <c r="T1492" s="264">
        <f t="shared" si="170"/>
        <v>0</v>
      </c>
      <c r="U1492" s="264">
        <f t="shared" si="171"/>
        <v>0</v>
      </c>
      <c r="V1492" s="264">
        <f t="shared" si="172"/>
        <v>0</v>
      </c>
      <c r="W1492" s="264">
        <f t="shared" si="173"/>
        <v>0</v>
      </c>
      <c r="X1492" s="264">
        <f t="shared" si="174"/>
        <v>0</v>
      </c>
    </row>
    <row r="1493" spans="1:24" ht="12.75" customHeight="1" x14ac:dyDescent="0.25">
      <c r="A1493" s="2" t="s">
        <v>268</v>
      </c>
      <c r="B1493" s="227" t="s">
        <v>708</v>
      </c>
      <c r="C1493" s="3" t="s">
        <v>148</v>
      </c>
      <c r="D1493" s="1">
        <v>5</v>
      </c>
      <c r="E1493" s="143">
        <f>H1493</f>
        <v>6500</v>
      </c>
      <c r="F1493" s="144">
        <f>E1493*D1493</f>
        <v>32500</v>
      </c>
      <c r="H1493" s="146">
        <v>6500</v>
      </c>
      <c r="J1493" s="264">
        <v>864.19057146547175</v>
      </c>
      <c r="K1493" s="264">
        <v>302.46670001291506</v>
      </c>
      <c r="L1493" s="264">
        <v>3996.8674574670968</v>
      </c>
      <c r="M1493" s="264">
        <v>78.410754925484639</v>
      </c>
      <c r="N1493" s="264">
        <v>1258.0645161290322</v>
      </c>
      <c r="O1493" s="264">
        <f t="shared" si="169"/>
        <v>6500</v>
      </c>
      <c r="P1493" s="264">
        <f t="shared" si="176"/>
        <v>32500</v>
      </c>
      <c r="Q1493" s="266">
        <f t="shared" si="175"/>
        <v>0</v>
      </c>
      <c r="T1493" s="264">
        <f t="shared" si="170"/>
        <v>4320.9528573273583</v>
      </c>
      <c r="U1493" s="264">
        <f t="shared" si="171"/>
        <v>1512.3335000645752</v>
      </c>
      <c r="V1493" s="264">
        <f t="shared" si="172"/>
        <v>19984.337287335482</v>
      </c>
      <c r="W1493" s="264">
        <f t="shared" si="173"/>
        <v>392.05377462742319</v>
      </c>
      <c r="X1493" s="264">
        <f t="shared" si="174"/>
        <v>6290.322580645161</v>
      </c>
    </row>
    <row r="1494" spans="1:24" ht="12.75" customHeight="1" x14ac:dyDescent="0.25">
      <c r="B1494" s="227"/>
      <c r="J1494" s="264">
        <v>0</v>
      </c>
      <c r="K1494" s="264">
        <v>0</v>
      </c>
      <c r="L1494" s="264">
        <v>0</v>
      </c>
      <c r="M1494" s="264">
        <v>0</v>
      </c>
      <c r="N1494" s="264">
        <v>0</v>
      </c>
      <c r="O1494" s="264">
        <f t="shared" si="169"/>
        <v>0</v>
      </c>
      <c r="P1494" s="264">
        <f t="shared" si="176"/>
        <v>0</v>
      </c>
      <c r="Q1494" s="266">
        <f t="shared" si="175"/>
        <v>0</v>
      </c>
      <c r="T1494" s="264">
        <f t="shared" si="170"/>
        <v>0</v>
      </c>
      <c r="U1494" s="264">
        <f t="shared" si="171"/>
        <v>0</v>
      </c>
      <c r="V1494" s="264">
        <f t="shared" si="172"/>
        <v>0</v>
      </c>
      <c r="W1494" s="264">
        <f t="shared" si="173"/>
        <v>0</v>
      </c>
      <c r="X1494" s="264">
        <f t="shared" si="174"/>
        <v>0</v>
      </c>
    </row>
    <row r="1495" spans="1:24" ht="12.75" customHeight="1" x14ac:dyDescent="0.25">
      <c r="B1495" s="227"/>
      <c r="J1495" s="264">
        <v>0</v>
      </c>
      <c r="K1495" s="264">
        <v>0</v>
      </c>
      <c r="L1495" s="264">
        <v>0</v>
      </c>
      <c r="M1495" s="264">
        <v>0</v>
      </c>
      <c r="N1495" s="264">
        <v>0</v>
      </c>
      <c r="O1495" s="264">
        <f t="shared" si="169"/>
        <v>0</v>
      </c>
      <c r="P1495" s="264">
        <f t="shared" si="176"/>
        <v>0</v>
      </c>
      <c r="Q1495" s="266">
        <f t="shared" si="175"/>
        <v>0</v>
      </c>
      <c r="T1495" s="264">
        <f t="shared" si="170"/>
        <v>0</v>
      </c>
      <c r="U1495" s="264">
        <f t="shared" si="171"/>
        <v>0</v>
      </c>
      <c r="V1495" s="264">
        <f t="shared" si="172"/>
        <v>0</v>
      </c>
      <c r="W1495" s="264">
        <f t="shared" si="173"/>
        <v>0</v>
      </c>
      <c r="X1495" s="264">
        <f t="shared" si="174"/>
        <v>0</v>
      </c>
    </row>
    <row r="1496" spans="1:24" ht="12.75" customHeight="1" x14ac:dyDescent="0.25">
      <c r="B1496" s="227"/>
      <c r="J1496" s="264">
        <v>0</v>
      </c>
      <c r="K1496" s="264">
        <v>0</v>
      </c>
      <c r="L1496" s="264">
        <v>0</v>
      </c>
      <c r="M1496" s="264">
        <v>0</v>
      </c>
      <c r="N1496" s="264">
        <v>0</v>
      </c>
      <c r="O1496" s="264">
        <f t="shared" si="169"/>
        <v>0</v>
      </c>
      <c r="P1496" s="264">
        <f t="shared" si="176"/>
        <v>0</v>
      </c>
      <c r="Q1496" s="266">
        <f t="shared" si="175"/>
        <v>0</v>
      </c>
      <c r="T1496" s="264">
        <f t="shared" si="170"/>
        <v>0</v>
      </c>
      <c r="U1496" s="264">
        <f t="shared" si="171"/>
        <v>0</v>
      </c>
      <c r="V1496" s="264">
        <f t="shared" si="172"/>
        <v>0</v>
      </c>
      <c r="W1496" s="264">
        <f t="shared" si="173"/>
        <v>0</v>
      </c>
      <c r="X1496" s="264">
        <f t="shared" si="174"/>
        <v>0</v>
      </c>
    </row>
    <row r="1497" spans="1:24" ht="12.75" customHeight="1" x14ac:dyDescent="0.25">
      <c r="B1497" s="227"/>
      <c r="J1497" s="264">
        <v>0</v>
      </c>
      <c r="K1497" s="264">
        <v>0</v>
      </c>
      <c r="L1497" s="264">
        <v>0</v>
      </c>
      <c r="M1497" s="264">
        <v>0</v>
      </c>
      <c r="N1497" s="264">
        <v>0</v>
      </c>
      <c r="O1497" s="264">
        <f t="shared" si="169"/>
        <v>0</v>
      </c>
      <c r="P1497" s="264">
        <f t="shared" si="176"/>
        <v>0</v>
      </c>
      <c r="Q1497" s="266">
        <f t="shared" si="175"/>
        <v>0</v>
      </c>
      <c r="T1497" s="264">
        <f t="shared" si="170"/>
        <v>0</v>
      </c>
      <c r="U1497" s="264">
        <f t="shared" si="171"/>
        <v>0</v>
      </c>
      <c r="V1497" s="264">
        <f t="shared" si="172"/>
        <v>0</v>
      </c>
      <c r="W1497" s="264">
        <f t="shared" si="173"/>
        <v>0</v>
      </c>
      <c r="X1497" s="264">
        <f t="shared" si="174"/>
        <v>0</v>
      </c>
    </row>
    <row r="1498" spans="1:24" ht="12.75" customHeight="1" x14ac:dyDescent="0.25">
      <c r="B1498" s="227"/>
      <c r="J1498" s="264">
        <v>0</v>
      </c>
      <c r="K1498" s="264">
        <v>0</v>
      </c>
      <c r="L1498" s="264">
        <v>0</v>
      </c>
      <c r="M1498" s="264">
        <v>0</v>
      </c>
      <c r="N1498" s="264">
        <v>0</v>
      </c>
      <c r="O1498" s="264">
        <f t="shared" si="169"/>
        <v>0</v>
      </c>
      <c r="P1498" s="264">
        <f t="shared" si="176"/>
        <v>0</v>
      </c>
      <c r="Q1498" s="266">
        <f t="shared" si="175"/>
        <v>0</v>
      </c>
      <c r="T1498" s="264">
        <f t="shared" si="170"/>
        <v>0</v>
      </c>
      <c r="U1498" s="264">
        <f t="shared" si="171"/>
        <v>0</v>
      </c>
      <c r="V1498" s="264">
        <f t="shared" si="172"/>
        <v>0</v>
      </c>
      <c r="W1498" s="264">
        <f t="shared" si="173"/>
        <v>0</v>
      </c>
      <c r="X1498" s="264">
        <f t="shared" si="174"/>
        <v>0</v>
      </c>
    </row>
    <row r="1499" spans="1:24" ht="12.75" customHeight="1" x14ac:dyDescent="0.25">
      <c r="B1499" s="227"/>
      <c r="J1499" s="264">
        <v>0</v>
      </c>
      <c r="K1499" s="264">
        <v>0</v>
      </c>
      <c r="L1499" s="264">
        <v>0</v>
      </c>
      <c r="M1499" s="264">
        <v>0</v>
      </c>
      <c r="N1499" s="264">
        <v>0</v>
      </c>
      <c r="O1499" s="264">
        <f t="shared" si="169"/>
        <v>0</v>
      </c>
      <c r="P1499" s="264">
        <f t="shared" si="176"/>
        <v>0</v>
      </c>
      <c r="Q1499" s="266">
        <f t="shared" si="175"/>
        <v>0</v>
      </c>
      <c r="T1499" s="264">
        <f t="shared" si="170"/>
        <v>0</v>
      </c>
      <c r="U1499" s="264">
        <f t="shared" si="171"/>
        <v>0</v>
      </c>
      <c r="V1499" s="264">
        <f t="shared" si="172"/>
        <v>0</v>
      </c>
      <c r="W1499" s="264">
        <f t="shared" si="173"/>
        <v>0</v>
      </c>
      <c r="X1499" s="264">
        <f t="shared" si="174"/>
        <v>0</v>
      </c>
    </row>
    <row r="1500" spans="1:24" ht="12.75" customHeight="1" x14ac:dyDescent="0.25">
      <c r="A1500" s="2" t="s">
        <v>58</v>
      </c>
      <c r="B1500" s="227" t="s">
        <v>704</v>
      </c>
      <c r="C1500" s="3" t="s">
        <v>148</v>
      </c>
      <c r="D1500" s="1">
        <v>1</v>
      </c>
      <c r="E1500" s="143">
        <f>H1500</f>
        <v>6500</v>
      </c>
      <c r="F1500" s="144">
        <f>E1500*D1500</f>
        <v>6500</v>
      </c>
      <c r="H1500" s="146">
        <v>6500</v>
      </c>
      <c r="J1500" s="264">
        <v>864.19057146547175</v>
      </c>
      <c r="K1500" s="264">
        <v>302.46670001291506</v>
      </c>
      <c r="L1500" s="264">
        <v>3996.8674574670968</v>
      </c>
      <c r="M1500" s="264">
        <v>78.410754925484639</v>
      </c>
      <c r="N1500" s="264">
        <v>1258.0645161290322</v>
      </c>
      <c r="O1500" s="264">
        <f t="shared" si="169"/>
        <v>6500</v>
      </c>
      <c r="P1500" s="264">
        <f t="shared" si="176"/>
        <v>6500</v>
      </c>
      <c r="Q1500" s="266">
        <f t="shared" si="175"/>
        <v>0</v>
      </c>
      <c r="T1500" s="264">
        <f t="shared" si="170"/>
        <v>864.19057146547175</v>
      </c>
      <c r="U1500" s="264">
        <f t="shared" si="171"/>
        <v>302.46670001291506</v>
      </c>
      <c r="V1500" s="264">
        <f t="shared" si="172"/>
        <v>3996.8674574670968</v>
      </c>
      <c r="W1500" s="264">
        <f t="shared" si="173"/>
        <v>78.410754925484639</v>
      </c>
      <c r="X1500" s="264">
        <f t="shared" si="174"/>
        <v>1258.0645161290322</v>
      </c>
    </row>
    <row r="1501" spans="1:24" ht="12.75" customHeight="1" x14ac:dyDescent="0.25">
      <c r="B1501" s="227"/>
      <c r="J1501" s="264">
        <v>0</v>
      </c>
      <c r="K1501" s="264">
        <v>0</v>
      </c>
      <c r="L1501" s="264">
        <v>0</v>
      </c>
      <c r="M1501" s="264">
        <v>0</v>
      </c>
      <c r="N1501" s="264">
        <v>0</v>
      </c>
      <c r="O1501" s="264">
        <f t="shared" si="169"/>
        <v>0</v>
      </c>
      <c r="P1501" s="264">
        <f t="shared" si="176"/>
        <v>0</v>
      </c>
      <c r="Q1501" s="266">
        <f t="shared" si="175"/>
        <v>0</v>
      </c>
      <c r="T1501" s="264">
        <f t="shared" si="170"/>
        <v>0</v>
      </c>
      <c r="U1501" s="264">
        <f t="shared" si="171"/>
        <v>0</v>
      </c>
      <c r="V1501" s="264">
        <f t="shared" si="172"/>
        <v>0</v>
      </c>
      <c r="W1501" s="264">
        <f t="shared" si="173"/>
        <v>0</v>
      </c>
      <c r="X1501" s="264">
        <f t="shared" si="174"/>
        <v>0</v>
      </c>
    </row>
    <row r="1502" spans="1:24" ht="12.75" customHeight="1" x14ac:dyDescent="0.25">
      <c r="B1502" s="227"/>
      <c r="J1502" s="264">
        <v>0</v>
      </c>
      <c r="K1502" s="264">
        <v>0</v>
      </c>
      <c r="L1502" s="264">
        <v>0</v>
      </c>
      <c r="M1502" s="264">
        <v>0</v>
      </c>
      <c r="N1502" s="264">
        <v>0</v>
      </c>
      <c r="O1502" s="264">
        <f t="shared" si="169"/>
        <v>0</v>
      </c>
      <c r="P1502" s="264">
        <f t="shared" si="176"/>
        <v>0</v>
      </c>
      <c r="Q1502" s="266">
        <f t="shared" si="175"/>
        <v>0</v>
      </c>
      <c r="T1502" s="264">
        <f t="shared" si="170"/>
        <v>0</v>
      </c>
      <c r="U1502" s="264">
        <f t="shared" si="171"/>
        <v>0</v>
      </c>
      <c r="V1502" s="264">
        <f t="shared" si="172"/>
        <v>0</v>
      </c>
      <c r="W1502" s="264">
        <f t="shared" si="173"/>
        <v>0</v>
      </c>
      <c r="X1502" s="264">
        <f t="shared" si="174"/>
        <v>0</v>
      </c>
    </row>
    <row r="1503" spans="1:24" ht="12.75" customHeight="1" x14ac:dyDescent="0.25">
      <c r="B1503" s="227"/>
      <c r="J1503" s="264">
        <v>0</v>
      </c>
      <c r="K1503" s="264">
        <v>0</v>
      </c>
      <c r="L1503" s="264">
        <v>0</v>
      </c>
      <c r="M1503" s="264">
        <v>0</v>
      </c>
      <c r="N1503" s="264">
        <v>0</v>
      </c>
      <c r="O1503" s="264">
        <f t="shared" si="169"/>
        <v>0</v>
      </c>
      <c r="P1503" s="264">
        <f t="shared" si="176"/>
        <v>0</v>
      </c>
      <c r="Q1503" s="266">
        <f t="shared" si="175"/>
        <v>0</v>
      </c>
      <c r="T1503" s="264">
        <f t="shared" si="170"/>
        <v>0</v>
      </c>
      <c r="U1503" s="264">
        <f t="shared" si="171"/>
        <v>0</v>
      </c>
      <c r="V1503" s="264">
        <f t="shared" si="172"/>
        <v>0</v>
      </c>
      <c r="W1503" s="264">
        <f t="shared" si="173"/>
        <v>0</v>
      </c>
      <c r="X1503" s="264">
        <f t="shared" si="174"/>
        <v>0</v>
      </c>
    </row>
    <row r="1504" spans="1:24" ht="12.75" customHeight="1" x14ac:dyDescent="0.25">
      <c r="B1504" s="227"/>
      <c r="J1504" s="264">
        <v>0</v>
      </c>
      <c r="K1504" s="264">
        <v>0</v>
      </c>
      <c r="L1504" s="264">
        <v>0</v>
      </c>
      <c r="M1504" s="264">
        <v>0</v>
      </c>
      <c r="N1504" s="264">
        <v>0</v>
      </c>
      <c r="O1504" s="264">
        <f t="shared" si="169"/>
        <v>0</v>
      </c>
      <c r="P1504" s="264">
        <f t="shared" si="176"/>
        <v>0</v>
      </c>
      <c r="Q1504" s="266">
        <f t="shared" si="175"/>
        <v>0</v>
      </c>
      <c r="T1504" s="264">
        <f t="shared" si="170"/>
        <v>0</v>
      </c>
      <c r="U1504" s="264">
        <f t="shared" si="171"/>
        <v>0</v>
      </c>
      <c r="V1504" s="264">
        <f t="shared" si="172"/>
        <v>0</v>
      </c>
      <c r="W1504" s="264">
        <f t="shared" si="173"/>
        <v>0</v>
      </c>
      <c r="X1504" s="264">
        <f t="shared" si="174"/>
        <v>0</v>
      </c>
    </row>
    <row r="1505" spans="1:24" ht="12.75" customHeight="1" x14ac:dyDescent="0.25">
      <c r="B1505" s="227"/>
      <c r="J1505" s="264">
        <v>0</v>
      </c>
      <c r="K1505" s="264">
        <v>0</v>
      </c>
      <c r="L1505" s="264">
        <v>0</v>
      </c>
      <c r="M1505" s="264">
        <v>0</v>
      </c>
      <c r="N1505" s="264">
        <v>0</v>
      </c>
      <c r="O1505" s="264">
        <f t="shared" si="169"/>
        <v>0</v>
      </c>
      <c r="P1505" s="264">
        <f t="shared" si="176"/>
        <v>0</v>
      </c>
      <c r="Q1505" s="266">
        <f t="shared" si="175"/>
        <v>0</v>
      </c>
      <c r="T1505" s="264">
        <f t="shared" si="170"/>
        <v>0</v>
      </c>
      <c r="U1505" s="264">
        <f t="shared" si="171"/>
        <v>0</v>
      </c>
      <c r="V1505" s="264">
        <f t="shared" si="172"/>
        <v>0</v>
      </c>
      <c r="W1505" s="264">
        <f t="shared" si="173"/>
        <v>0</v>
      </c>
      <c r="X1505" s="264">
        <f t="shared" si="174"/>
        <v>0</v>
      </c>
    </row>
    <row r="1506" spans="1:24" ht="12.75" customHeight="1" x14ac:dyDescent="0.25">
      <c r="B1506" s="227"/>
      <c r="J1506" s="264">
        <v>0</v>
      </c>
      <c r="K1506" s="264">
        <v>0</v>
      </c>
      <c r="L1506" s="264">
        <v>0</v>
      </c>
      <c r="M1506" s="264">
        <v>0</v>
      </c>
      <c r="N1506" s="264">
        <v>0</v>
      </c>
      <c r="O1506" s="264">
        <f t="shared" si="169"/>
        <v>0</v>
      </c>
      <c r="P1506" s="264">
        <f t="shared" si="176"/>
        <v>0</v>
      </c>
      <c r="Q1506" s="266">
        <f t="shared" si="175"/>
        <v>0</v>
      </c>
      <c r="T1506" s="264">
        <f t="shared" si="170"/>
        <v>0</v>
      </c>
      <c r="U1506" s="264">
        <f t="shared" si="171"/>
        <v>0</v>
      </c>
      <c r="V1506" s="264">
        <f t="shared" si="172"/>
        <v>0</v>
      </c>
      <c r="W1506" s="264">
        <f t="shared" si="173"/>
        <v>0</v>
      </c>
      <c r="X1506" s="264">
        <f t="shared" si="174"/>
        <v>0</v>
      </c>
    </row>
    <row r="1507" spans="1:24" ht="12.75" customHeight="1" x14ac:dyDescent="0.25">
      <c r="A1507" s="2" t="s">
        <v>144</v>
      </c>
      <c r="B1507" s="227" t="s">
        <v>709</v>
      </c>
      <c r="C1507" s="3" t="s">
        <v>148</v>
      </c>
      <c r="D1507" s="1">
        <v>8</v>
      </c>
      <c r="E1507" s="143">
        <f>H1507</f>
        <v>6500</v>
      </c>
      <c r="F1507" s="144">
        <f>E1507*D1507</f>
        <v>52000</v>
      </c>
      <c r="H1507" s="146">
        <v>6500</v>
      </c>
      <c r="J1507" s="264">
        <v>864.19057146547175</v>
      </c>
      <c r="K1507" s="264">
        <v>302.46670001291506</v>
      </c>
      <c r="L1507" s="264">
        <v>3996.8674574670968</v>
      </c>
      <c r="M1507" s="264">
        <v>78.410754925484639</v>
      </c>
      <c r="N1507" s="264">
        <v>1258.0645161290322</v>
      </c>
      <c r="O1507" s="264">
        <f t="shared" si="169"/>
        <v>6500</v>
      </c>
      <c r="P1507" s="264">
        <f t="shared" si="176"/>
        <v>52000</v>
      </c>
      <c r="Q1507" s="266">
        <f t="shared" si="175"/>
        <v>0</v>
      </c>
      <c r="T1507" s="264">
        <f t="shared" si="170"/>
        <v>6913.524571723774</v>
      </c>
      <c r="U1507" s="264">
        <f t="shared" si="171"/>
        <v>2419.7336001033204</v>
      </c>
      <c r="V1507" s="264">
        <f t="shared" si="172"/>
        <v>31974.939659736774</v>
      </c>
      <c r="W1507" s="264">
        <f t="shared" si="173"/>
        <v>627.28603940387711</v>
      </c>
      <c r="X1507" s="264">
        <f t="shared" si="174"/>
        <v>10064.516129032258</v>
      </c>
    </row>
    <row r="1508" spans="1:24" ht="12.75" customHeight="1" x14ac:dyDescent="0.25">
      <c r="B1508" s="227"/>
      <c r="J1508" s="264">
        <v>0</v>
      </c>
      <c r="K1508" s="264">
        <v>0</v>
      </c>
      <c r="L1508" s="264">
        <v>0</v>
      </c>
      <c r="M1508" s="264">
        <v>0</v>
      </c>
      <c r="N1508" s="264">
        <v>0</v>
      </c>
      <c r="O1508" s="264">
        <f t="shared" si="169"/>
        <v>0</v>
      </c>
      <c r="P1508" s="264">
        <f t="shared" si="176"/>
        <v>0</v>
      </c>
      <c r="Q1508" s="266">
        <f t="shared" si="175"/>
        <v>0</v>
      </c>
      <c r="T1508" s="264">
        <f t="shared" si="170"/>
        <v>0</v>
      </c>
      <c r="U1508" s="264">
        <f t="shared" si="171"/>
        <v>0</v>
      </c>
      <c r="V1508" s="264">
        <f t="shared" si="172"/>
        <v>0</v>
      </c>
      <c r="W1508" s="264">
        <f t="shared" si="173"/>
        <v>0</v>
      </c>
      <c r="X1508" s="264">
        <f t="shared" si="174"/>
        <v>0</v>
      </c>
    </row>
    <row r="1509" spans="1:24" ht="12.75" customHeight="1" x14ac:dyDescent="0.25">
      <c r="B1509" s="227"/>
      <c r="J1509" s="264">
        <v>0</v>
      </c>
      <c r="K1509" s="264">
        <v>0</v>
      </c>
      <c r="L1509" s="264">
        <v>0</v>
      </c>
      <c r="M1509" s="264">
        <v>0</v>
      </c>
      <c r="N1509" s="264">
        <v>0</v>
      </c>
      <c r="O1509" s="264">
        <f t="shared" si="169"/>
        <v>0</v>
      </c>
      <c r="P1509" s="264">
        <f t="shared" si="176"/>
        <v>0</v>
      </c>
      <c r="Q1509" s="266">
        <f t="shared" si="175"/>
        <v>0</v>
      </c>
      <c r="T1509" s="264">
        <f t="shared" si="170"/>
        <v>0</v>
      </c>
      <c r="U1509" s="264">
        <f t="shared" si="171"/>
        <v>0</v>
      </c>
      <c r="V1509" s="264">
        <f t="shared" si="172"/>
        <v>0</v>
      </c>
      <c r="W1509" s="264">
        <f t="shared" si="173"/>
        <v>0</v>
      </c>
      <c r="X1509" s="264">
        <f t="shared" si="174"/>
        <v>0</v>
      </c>
    </row>
    <row r="1510" spans="1:24" ht="12.75" customHeight="1" x14ac:dyDescent="0.25">
      <c r="B1510" s="227"/>
      <c r="J1510" s="264">
        <v>0</v>
      </c>
      <c r="K1510" s="264">
        <v>0</v>
      </c>
      <c r="L1510" s="264">
        <v>0</v>
      </c>
      <c r="M1510" s="264">
        <v>0</v>
      </c>
      <c r="N1510" s="264">
        <v>0</v>
      </c>
      <c r="O1510" s="264">
        <f t="shared" si="169"/>
        <v>0</v>
      </c>
      <c r="P1510" s="264">
        <f t="shared" si="176"/>
        <v>0</v>
      </c>
      <c r="Q1510" s="266">
        <f t="shared" si="175"/>
        <v>0</v>
      </c>
      <c r="T1510" s="264">
        <f t="shared" si="170"/>
        <v>0</v>
      </c>
      <c r="U1510" s="264">
        <f t="shared" si="171"/>
        <v>0</v>
      </c>
      <c r="V1510" s="264">
        <f t="shared" si="172"/>
        <v>0</v>
      </c>
      <c r="W1510" s="264">
        <f t="shared" si="173"/>
        <v>0</v>
      </c>
      <c r="X1510" s="264">
        <f t="shared" si="174"/>
        <v>0</v>
      </c>
    </row>
    <row r="1511" spans="1:24" ht="12.75" customHeight="1" x14ac:dyDescent="0.25">
      <c r="B1511" s="227"/>
      <c r="J1511" s="264">
        <v>0</v>
      </c>
      <c r="K1511" s="264">
        <v>0</v>
      </c>
      <c r="L1511" s="264">
        <v>0</v>
      </c>
      <c r="M1511" s="264">
        <v>0</v>
      </c>
      <c r="N1511" s="264">
        <v>0</v>
      </c>
      <c r="O1511" s="264">
        <f t="shared" si="169"/>
        <v>0</v>
      </c>
      <c r="P1511" s="264">
        <f t="shared" si="176"/>
        <v>0</v>
      </c>
      <c r="Q1511" s="266">
        <f t="shared" si="175"/>
        <v>0</v>
      </c>
      <c r="T1511" s="264">
        <f t="shared" si="170"/>
        <v>0</v>
      </c>
      <c r="U1511" s="264">
        <f t="shared" si="171"/>
        <v>0</v>
      </c>
      <c r="V1511" s="264">
        <f t="shared" si="172"/>
        <v>0</v>
      </c>
      <c r="W1511" s="264">
        <f t="shared" si="173"/>
        <v>0</v>
      </c>
      <c r="X1511" s="264">
        <f t="shared" si="174"/>
        <v>0</v>
      </c>
    </row>
    <row r="1512" spans="1:24" ht="12.75" customHeight="1" x14ac:dyDescent="0.25">
      <c r="B1512" s="227"/>
      <c r="J1512" s="264">
        <v>0</v>
      </c>
      <c r="K1512" s="264">
        <v>0</v>
      </c>
      <c r="L1512" s="264">
        <v>0</v>
      </c>
      <c r="M1512" s="264">
        <v>0</v>
      </c>
      <c r="N1512" s="264">
        <v>0</v>
      </c>
      <c r="O1512" s="264">
        <f t="shared" si="169"/>
        <v>0</v>
      </c>
      <c r="P1512" s="264">
        <f t="shared" si="176"/>
        <v>0</v>
      </c>
      <c r="Q1512" s="266">
        <f t="shared" si="175"/>
        <v>0</v>
      </c>
      <c r="T1512" s="264">
        <f t="shared" si="170"/>
        <v>0</v>
      </c>
      <c r="U1512" s="264">
        <f t="shared" si="171"/>
        <v>0</v>
      </c>
      <c r="V1512" s="264">
        <f t="shared" si="172"/>
        <v>0</v>
      </c>
      <c r="W1512" s="264">
        <f t="shared" si="173"/>
        <v>0</v>
      </c>
      <c r="X1512" s="264">
        <f t="shared" si="174"/>
        <v>0</v>
      </c>
    </row>
    <row r="1513" spans="1:24" ht="12.75" customHeight="1" x14ac:dyDescent="0.25">
      <c r="B1513" s="227"/>
      <c r="J1513" s="264">
        <v>0</v>
      </c>
      <c r="K1513" s="264">
        <v>0</v>
      </c>
      <c r="L1513" s="264">
        <v>0</v>
      </c>
      <c r="M1513" s="264">
        <v>0</v>
      </c>
      <c r="N1513" s="264">
        <v>0</v>
      </c>
      <c r="O1513" s="264">
        <f t="shared" si="169"/>
        <v>0</v>
      </c>
      <c r="P1513" s="264">
        <f t="shared" si="176"/>
        <v>0</v>
      </c>
      <c r="Q1513" s="266">
        <f t="shared" si="175"/>
        <v>0</v>
      </c>
      <c r="T1513" s="264">
        <f t="shared" si="170"/>
        <v>0</v>
      </c>
      <c r="U1513" s="264">
        <f t="shared" si="171"/>
        <v>0</v>
      </c>
      <c r="V1513" s="264">
        <f t="shared" si="172"/>
        <v>0</v>
      </c>
      <c r="W1513" s="264">
        <f t="shared" si="173"/>
        <v>0</v>
      </c>
      <c r="X1513" s="264">
        <f t="shared" si="174"/>
        <v>0</v>
      </c>
    </row>
    <row r="1514" spans="1:24" ht="12.75" customHeight="1" x14ac:dyDescent="0.25">
      <c r="B1514" s="227"/>
      <c r="J1514" s="264">
        <v>0</v>
      </c>
      <c r="K1514" s="264">
        <v>0</v>
      </c>
      <c r="L1514" s="264">
        <v>0</v>
      </c>
      <c r="M1514" s="264">
        <v>0</v>
      </c>
      <c r="N1514" s="264">
        <v>0</v>
      </c>
      <c r="O1514" s="264">
        <f t="shared" si="169"/>
        <v>0</v>
      </c>
      <c r="P1514" s="264">
        <f t="shared" si="176"/>
        <v>0</v>
      </c>
      <c r="Q1514" s="266">
        <f t="shared" si="175"/>
        <v>0</v>
      </c>
      <c r="T1514" s="264">
        <f t="shared" si="170"/>
        <v>0</v>
      </c>
      <c r="U1514" s="264">
        <f t="shared" si="171"/>
        <v>0</v>
      </c>
      <c r="V1514" s="264">
        <f t="shared" si="172"/>
        <v>0</v>
      </c>
      <c r="W1514" s="264">
        <f t="shared" si="173"/>
        <v>0</v>
      </c>
      <c r="X1514" s="264">
        <f t="shared" si="174"/>
        <v>0</v>
      </c>
    </row>
    <row r="1515" spans="1:24" ht="12.75" customHeight="1" x14ac:dyDescent="0.25">
      <c r="A1515" s="2" t="s">
        <v>218</v>
      </c>
      <c r="B1515" s="227" t="s">
        <v>709</v>
      </c>
      <c r="C1515" s="3" t="s">
        <v>148</v>
      </c>
      <c r="D1515" s="1">
        <v>5</v>
      </c>
      <c r="E1515" s="143">
        <f>H1515</f>
        <v>6500</v>
      </c>
      <c r="F1515" s="144">
        <f>E1515*D1515</f>
        <v>32500</v>
      </c>
      <c r="H1515" s="146">
        <v>6500</v>
      </c>
      <c r="J1515" s="264">
        <v>864.19057146547175</v>
      </c>
      <c r="K1515" s="264">
        <v>302.46670001291506</v>
      </c>
      <c r="L1515" s="264">
        <v>3996.8674574670968</v>
      </c>
      <c r="M1515" s="264">
        <v>78.410754925484639</v>
      </c>
      <c r="N1515" s="264">
        <v>1258.0645161290322</v>
      </c>
      <c r="O1515" s="264">
        <f t="shared" si="169"/>
        <v>6500</v>
      </c>
      <c r="P1515" s="264">
        <f t="shared" si="176"/>
        <v>32500</v>
      </c>
      <c r="Q1515" s="266">
        <f t="shared" si="175"/>
        <v>0</v>
      </c>
      <c r="T1515" s="264">
        <f t="shared" si="170"/>
        <v>4320.9528573273583</v>
      </c>
      <c r="U1515" s="264">
        <f t="shared" si="171"/>
        <v>1512.3335000645752</v>
      </c>
      <c r="V1515" s="264">
        <f t="shared" si="172"/>
        <v>19984.337287335482</v>
      </c>
      <c r="W1515" s="264">
        <f t="shared" si="173"/>
        <v>392.05377462742319</v>
      </c>
      <c r="X1515" s="264">
        <f t="shared" si="174"/>
        <v>6290.322580645161</v>
      </c>
    </row>
    <row r="1516" spans="1:24" ht="12.75" customHeight="1" x14ac:dyDescent="0.25">
      <c r="B1516" s="227"/>
      <c r="J1516" s="264">
        <v>0</v>
      </c>
      <c r="K1516" s="264">
        <v>0</v>
      </c>
      <c r="L1516" s="264">
        <v>0</v>
      </c>
      <c r="M1516" s="264">
        <v>0</v>
      </c>
      <c r="N1516" s="264">
        <v>0</v>
      </c>
      <c r="O1516" s="264">
        <f t="shared" si="169"/>
        <v>0</v>
      </c>
      <c r="P1516" s="264">
        <f t="shared" si="176"/>
        <v>0</v>
      </c>
      <c r="Q1516" s="266">
        <f t="shared" si="175"/>
        <v>0</v>
      </c>
      <c r="T1516" s="264">
        <f t="shared" si="170"/>
        <v>0</v>
      </c>
      <c r="U1516" s="264">
        <f t="shared" si="171"/>
        <v>0</v>
      </c>
      <c r="V1516" s="264">
        <f t="shared" si="172"/>
        <v>0</v>
      </c>
      <c r="W1516" s="264">
        <f t="shared" si="173"/>
        <v>0</v>
      </c>
      <c r="X1516" s="264">
        <f t="shared" si="174"/>
        <v>0</v>
      </c>
    </row>
    <row r="1517" spans="1:24" ht="12.75" customHeight="1" x14ac:dyDescent="0.25">
      <c r="B1517" s="227"/>
      <c r="J1517" s="264">
        <v>0</v>
      </c>
      <c r="K1517" s="264">
        <v>0</v>
      </c>
      <c r="L1517" s="264">
        <v>0</v>
      </c>
      <c r="M1517" s="264">
        <v>0</v>
      </c>
      <c r="N1517" s="264">
        <v>0</v>
      </c>
      <c r="O1517" s="264">
        <f t="shared" si="169"/>
        <v>0</v>
      </c>
      <c r="P1517" s="264">
        <f t="shared" si="176"/>
        <v>0</v>
      </c>
      <c r="Q1517" s="266">
        <f t="shared" si="175"/>
        <v>0</v>
      </c>
      <c r="T1517" s="264">
        <f t="shared" si="170"/>
        <v>0</v>
      </c>
      <c r="U1517" s="264">
        <f t="shared" si="171"/>
        <v>0</v>
      </c>
      <c r="V1517" s="264">
        <f t="shared" si="172"/>
        <v>0</v>
      </c>
      <c r="W1517" s="264">
        <f t="shared" si="173"/>
        <v>0</v>
      </c>
      <c r="X1517" s="264">
        <f t="shared" si="174"/>
        <v>0</v>
      </c>
    </row>
    <row r="1518" spans="1:24" ht="12.75" customHeight="1" x14ac:dyDescent="0.25">
      <c r="B1518" s="227"/>
      <c r="J1518" s="264">
        <v>0</v>
      </c>
      <c r="K1518" s="264">
        <v>0</v>
      </c>
      <c r="L1518" s="264">
        <v>0</v>
      </c>
      <c r="M1518" s="264">
        <v>0</v>
      </c>
      <c r="N1518" s="264">
        <v>0</v>
      </c>
      <c r="O1518" s="264">
        <f t="shared" si="169"/>
        <v>0</v>
      </c>
      <c r="P1518" s="264">
        <f t="shared" si="176"/>
        <v>0</v>
      </c>
      <c r="Q1518" s="266">
        <f t="shared" si="175"/>
        <v>0</v>
      </c>
      <c r="T1518" s="264">
        <f t="shared" si="170"/>
        <v>0</v>
      </c>
      <c r="U1518" s="264">
        <f t="shared" si="171"/>
        <v>0</v>
      </c>
      <c r="V1518" s="264">
        <f t="shared" si="172"/>
        <v>0</v>
      </c>
      <c r="W1518" s="264">
        <f t="shared" si="173"/>
        <v>0</v>
      </c>
      <c r="X1518" s="264">
        <f t="shared" si="174"/>
        <v>0</v>
      </c>
    </row>
    <row r="1519" spans="1:24" ht="12.75" customHeight="1" x14ac:dyDescent="0.25">
      <c r="B1519" s="227"/>
      <c r="J1519" s="264">
        <v>0</v>
      </c>
      <c r="K1519" s="264">
        <v>0</v>
      </c>
      <c r="L1519" s="264">
        <v>0</v>
      </c>
      <c r="M1519" s="264">
        <v>0</v>
      </c>
      <c r="N1519" s="264">
        <v>0</v>
      </c>
      <c r="O1519" s="264">
        <f t="shared" si="169"/>
        <v>0</v>
      </c>
      <c r="P1519" s="264">
        <f t="shared" si="176"/>
        <v>0</v>
      </c>
      <c r="Q1519" s="266">
        <f t="shared" si="175"/>
        <v>0</v>
      </c>
      <c r="T1519" s="264">
        <f t="shared" si="170"/>
        <v>0</v>
      </c>
      <c r="U1519" s="264">
        <f t="shared" si="171"/>
        <v>0</v>
      </c>
      <c r="V1519" s="264">
        <f t="shared" si="172"/>
        <v>0</v>
      </c>
      <c r="W1519" s="264">
        <f t="shared" si="173"/>
        <v>0</v>
      </c>
      <c r="X1519" s="264">
        <f t="shared" si="174"/>
        <v>0</v>
      </c>
    </row>
    <row r="1520" spans="1:24" ht="12.75" customHeight="1" x14ac:dyDescent="0.25">
      <c r="B1520" s="227"/>
      <c r="J1520" s="264">
        <v>0</v>
      </c>
      <c r="K1520" s="264">
        <v>0</v>
      </c>
      <c r="L1520" s="264">
        <v>0</v>
      </c>
      <c r="M1520" s="264">
        <v>0</v>
      </c>
      <c r="N1520" s="264">
        <v>0</v>
      </c>
      <c r="O1520" s="264">
        <f t="shared" si="169"/>
        <v>0</v>
      </c>
      <c r="P1520" s="264">
        <f t="shared" si="176"/>
        <v>0</v>
      </c>
      <c r="Q1520" s="266">
        <f t="shared" si="175"/>
        <v>0</v>
      </c>
      <c r="T1520" s="264">
        <f t="shared" si="170"/>
        <v>0</v>
      </c>
      <c r="U1520" s="264">
        <f t="shared" si="171"/>
        <v>0</v>
      </c>
      <c r="V1520" s="264">
        <f t="shared" si="172"/>
        <v>0</v>
      </c>
      <c r="W1520" s="264">
        <f t="shared" si="173"/>
        <v>0</v>
      </c>
      <c r="X1520" s="264">
        <f t="shared" si="174"/>
        <v>0</v>
      </c>
    </row>
    <row r="1521" spans="1:24" ht="12.75" customHeight="1" x14ac:dyDescent="0.25">
      <c r="B1521" s="227"/>
      <c r="J1521" s="264">
        <v>0</v>
      </c>
      <c r="K1521" s="264">
        <v>0</v>
      </c>
      <c r="L1521" s="264">
        <v>0</v>
      </c>
      <c r="M1521" s="264">
        <v>0</v>
      </c>
      <c r="N1521" s="264">
        <v>0</v>
      </c>
      <c r="O1521" s="264">
        <f t="shared" si="169"/>
        <v>0</v>
      </c>
      <c r="P1521" s="264">
        <f t="shared" si="176"/>
        <v>0</v>
      </c>
      <c r="Q1521" s="266">
        <f t="shared" si="175"/>
        <v>0</v>
      </c>
      <c r="T1521" s="264">
        <f t="shared" si="170"/>
        <v>0</v>
      </c>
      <c r="U1521" s="264">
        <f t="shared" si="171"/>
        <v>0</v>
      </c>
      <c r="V1521" s="264">
        <f t="shared" si="172"/>
        <v>0</v>
      </c>
      <c r="W1521" s="264">
        <f t="shared" si="173"/>
        <v>0</v>
      </c>
      <c r="X1521" s="264">
        <f t="shared" si="174"/>
        <v>0</v>
      </c>
    </row>
    <row r="1522" spans="1:24" ht="12.75" customHeight="1" x14ac:dyDescent="0.25">
      <c r="B1522" s="227"/>
      <c r="J1522" s="264">
        <v>0</v>
      </c>
      <c r="K1522" s="264">
        <v>0</v>
      </c>
      <c r="L1522" s="264">
        <v>0</v>
      </c>
      <c r="M1522" s="264">
        <v>0</v>
      </c>
      <c r="N1522" s="264">
        <v>0</v>
      </c>
      <c r="O1522" s="264">
        <f t="shared" si="169"/>
        <v>0</v>
      </c>
      <c r="P1522" s="264">
        <f t="shared" si="176"/>
        <v>0</v>
      </c>
      <c r="Q1522" s="266">
        <f t="shared" si="175"/>
        <v>0</v>
      </c>
      <c r="T1522" s="264">
        <f t="shared" si="170"/>
        <v>0</v>
      </c>
      <c r="U1522" s="264">
        <f t="shared" si="171"/>
        <v>0</v>
      </c>
      <c r="V1522" s="264">
        <f t="shared" si="172"/>
        <v>0</v>
      </c>
      <c r="W1522" s="264">
        <f t="shared" si="173"/>
        <v>0</v>
      </c>
      <c r="X1522" s="264">
        <f t="shared" si="174"/>
        <v>0</v>
      </c>
    </row>
    <row r="1523" spans="1:24" ht="12.75" customHeight="1" x14ac:dyDescent="0.25">
      <c r="A1523" s="2" t="s">
        <v>11</v>
      </c>
      <c r="B1523" s="227" t="s">
        <v>710</v>
      </c>
      <c r="C1523" s="3" t="s">
        <v>148</v>
      </c>
      <c r="D1523" s="1">
        <v>1</v>
      </c>
      <c r="E1523" s="143">
        <f>H1523</f>
        <v>6500</v>
      </c>
      <c r="F1523" s="144">
        <f>E1523*D1523</f>
        <v>6500</v>
      </c>
      <c r="H1523" s="146">
        <v>6500</v>
      </c>
      <c r="J1523" s="264">
        <v>864.19057146547175</v>
      </c>
      <c r="K1523" s="264">
        <v>302.46670001291506</v>
      </c>
      <c r="L1523" s="264">
        <v>3996.8674574670968</v>
      </c>
      <c r="M1523" s="264">
        <v>78.410754925484639</v>
      </c>
      <c r="N1523" s="264">
        <v>1258.0645161290322</v>
      </c>
      <c r="O1523" s="264">
        <f t="shared" si="169"/>
        <v>6500</v>
      </c>
      <c r="P1523" s="264">
        <f t="shared" si="176"/>
        <v>6500</v>
      </c>
      <c r="Q1523" s="266">
        <f t="shared" si="175"/>
        <v>0</v>
      </c>
      <c r="T1523" s="264">
        <f t="shared" si="170"/>
        <v>864.19057146547175</v>
      </c>
      <c r="U1523" s="264">
        <f t="shared" si="171"/>
        <v>302.46670001291506</v>
      </c>
      <c r="V1523" s="264">
        <f t="shared" si="172"/>
        <v>3996.8674574670968</v>
      </c>
      <c r="W1523" s="264">
        <f t="shared" si="173"/>
        <v>78.410754925484639</v>
      </c>
      <c r="X1523" s="264">
        <f t="shared" si="174"/>
        <v>1258.0645161290322</v>
      </c>
    </row>
    <row r="1524" spans="1:24" ht="12.75" customHeight="1" x14ac:dyDescent="0.25">
      <c r="B1524" s="227"/>
      <c r="J1524" s="264">
        <v>0</v>
      </c>
      <c r="K1524" s="264">
        <v>0</v>
      </c>
      <c r="L1524" s="264">
        <v>0</v>
      </c>
      <c r="M1524" s="264">
        <v>0</v>
      </c>
      <c r="N1524" s="264">
        <v>0</v>
      </c>
      <c r="O1524" s="264">
        <f t="shared" si="169"/>
        <v>0</v>
      </c>
      <c r="P1524" s="264">
        <f t="shared" si="176"/>
        <v>0</v>
      </c>
      <c r="Q1524" s="266">
        <f t="shared" si="175"/>
        <v>0</v>
      </c>
      <c r="T1524" s="264">
        <f t="shared" si="170"/>
        <v>0</v>
      </c>
      <c r="U1524" s="264">
        <f t="shared" si="171"/>
        <v>0</v>
      </c>
      <c r="V1524" s="264">
        <f t="shared" si="172"/>
        <v>0</v>
      </c>
      <c r="W1524" s="264">
        <f t="shared" si="173"/>
        <v>0</v>
      </c>
      <c r="X1524" s="264">
        <f t="shared" si="174"/>
        <v>0</v>
      </c>
    </row>
    <row r="1525" spans="1:24" ht="12.75" customHeight="1" x14ac:dyDescent="0.25">
      <c r="B1525" s="227"/>
      <c r="J1525" s="264">
        <v>0</v>
      </c>
      <c r="K1525" s="264">
        <v>0</v>
      </c>
      <c r="L1525" s="264">
        <v>0</v>
      </c>
      <c r="M1525" s="264">
        <v>0</v>
      </c>
      <c r="N1525" s="264">
        <v>0</v>
      </c>
      <c r="O1525" s="264">
        <f t="shared" si="169"/>
        <v>0</v>
      </c>
      <c r="P1525" s="264">
        <f t="shared" si="176"/>
        <v>0</v>
      </c>
      <c r="Q1525" s="266">
        <f t="shared" si="175"/>
        <v>0</v>
      </c>
      <c r="T1525" s="264">
        <f t="shared" si="170"/>
        <v>0</v>
      </c>
      <c r="U1525" s="264">
        <f t="shared" si="171"/>
        <v>0</v>
      </c>
      <c r="V1525" s="264">
        <f t="shared" si="172"/>
        <v>0</v>
      </c>
      <c r="W1525" s="264">
        <f t="shared" si="173"/>
        <v>0</v>
      </c>
      <c r="X1525" s="264">
        <f t="shared" si="174"/>
        <v>0</v>
      </c>
    </row>
    <row r="1526" spans="1:24" ht="12.75" customHeight="1" x14ac:dyDescent="0.25">
      <c r="B1526" s="227"/>
      <c r="J1526" s="264">
        <v>0</v>
      </c>
      <c r="K1526" s="264">
        <v>0</v>
      </c>
      <c r="L1526" s="264">
        <v>0</v>
      </c>
      <c r="M1526" s="264">
        <v>0</v>
      </c>
      <c r="N1526" s="264">
        <v>0</v>
      </c>
      <c r="O1526" s="264">
        <f t="shared" si="169"/>
        <v>0</v>
      </c>
      <c r="P1526" s="264">
        <f t="shared" si="176"/>
        <v>0</v>
      </c>
      <c r="Q1526" s="266">
        <f t="shared" si="175"/>
        <v>0</v>
      </c>
      <c r="T1526" s="264">
        <f t="shared" si="170"/>
        <v>0</v>
      </c>
      <c r="U1526" s="264">
        <f t="shared" si="171"/>
        <v>0</v>
      </c>
      <c r="V1526" s="264">
        <f t="shared" si="172"/>
        <v>0</v>
      </c>
      <c r="W1526" s="264">
        <f t="shared" si="173"/>
        <v>0</v>
      </c>
      <c r="X1526" s="264">
        <f t="shared" si="174"/>
        <v>0</v>
      </c>
    </row>
    <row r="1527" spans="1:24" ht="12.75" customHeight="1" x14ac:dyDescent="0.25">
      <c r="B1527" s="227"/>
      <c r="J1527" s="264">
        <v>0</v>
      </c>
      <c r="K1527" s="264">
        <v>0</v>
      </c>
      <c r="L1527" s="264">
        <v>0</v>
      </c>
      <c r="M1527" s="264">
        <v>0</v>
      </c>
      <c r="N1527" s="264">
        <v>0</v>
      </c>
      <c r="O1527" s="264">
        <f t="shared" si="169"/>
        <v>0</v>
      </c>
      <c r="P1527" s="264">
        <f t="shared" si="176"/>
        <v>0</v>
      </c>
      <c r="Q1527" s="266">
        <f t="shared" si="175"/>
        <v>0</v>
      </c>
      <c r="T1527" s="264">
        <f t="shared" si="170"/>
        <v>0</v>
      </c>
      <c r="U1527" s="264">
        <f t="shared" si="171"/>
        <v>0</v>
      </c>
      <c r="V1527" s="264">
        <f t="shared" si="172"/>
        <v>0</v>
      </c>
      <c r="W1527" s="264">
        <f t="shared" si="173"/>
        <v>0</v>
      </c>
      <c r="X1527" s="264">
        <f t="shared" si="174"/>
        <v>0</v>
      </c>
    </row>
    <row r="1528" spans="1:24" ht="12.75" customHeight="1" x14ac:dyDescent="0.25">
      <c r="B1528" s="227"/>
      <c r="J1528" s="264">
        <v>0</v>
      </c>
      <c r="K1528" s="264">
        <v>0</v>
      </c>
      <c r="L1528" s="264">
        <v>0</v>
      </c>
      <c r="M1528" s="264">
        <v>0</v>
      </c>
      <c r="N1528" s="264">
        <v>0</v>
      </c>
      <c r="O1528" s="264">
        <f t="shared" si="169"/>
        <v>0</v>
      </c>
      <c r="P1528" s="264">
        <f t="shared" si="176"/>
        <v>0</v>
      </c>
      <c r="Q1528" s="266">
        <f t="shared" si="175"/>
        <v>0</v>
      </c>
      <c r="T1528" s="264">
        <f t="shared" si="170"/>
        <v>0</v>
      </c>
      <c r="U1528" s="264">
        <f t="shared" si="171"/>
        <v>0</v>
      </c>
      <c r="V1528" s="264">
        <f t="shared" si="172"/>
        <v>0</v>
      </c>
      <c r="W1528" s="264">
        <f t="shared" si="173"/>
        <v>0</v>
      </c>
      <c r="X1528" s="264">
        <f t="shared" si="174"/>
        <v>0</v>
      </c>
    </row>
    <row r="1529" spans="1:24" ht="12.75" customHeight="1" x14ac:dyDescent="0.25">
      <c r="B1529" s="227"/>
      <c r="J1529" s="264">
        <v>0</v>
      </c>
      <c r="K1529" s="264">
        <v>0</v>
      </c>
      <c r="L1529" s="264">
        <v>0</v>
      </c>
      <c r="M1529" s="264">
        <v>0</v>
      </c>
      <c r="N1529" s="264">
        <v>0</v>
      </c>
      <c r="O1529" s="264">
        <f t="shared" si="169"/>
        <v>0</v>
      </c>
      <c r="P1529" s="264">
        <f t="shared" si="176"/>
        <v>0</v>
      </c>
      <c r="Q1529" s="266">
        <f t="shared" si="175"/>
        <v>0</v>
      </c>
      <c r="T1529" s="264">
        <f t="shared" si="170"/>
        <v>0</v>
      </c>
      <c r="U1529" s="264">
        <f t="shared" si="171"/>
        <v>0</v>
      </c>
      <c r="V1529" s="264">
        <f t="shared" si="172"/>
        <v>0</v>
      </c>
      <c r="W1529" s="264">
        <f t="shared" si="173"/>
        <v>0</v>
      </c>
      <c r="X1529" s="264">
        <f t="shared" si="174"/>
        <v>0</v>
      </c>
    </row>
    <row r="1530" spans="1:24" ht="12.75" customHeight="1" thickBot="1" x14ac:dyDescent="0.3">
      <c r="B1530" s="227"/>
      <c r="J1530" s="264">
        <v>0</v>
      </c>
      <c r="K1530" s="264">
        <v>0</v>
      </c>
      <c r="L1530" s="264">
        <v>0</v>
      </c>
      <c r="M1530" s="264">
        <v>0</v>
      </c>
      <c r="N1530" s="264">
        <v>0</v>
      </c>
      <c r="O1530" s="264">
        <f t="shared" si="169"/>
        <v>0</v>
      </c>
      <c r="P1530" s="264">
        <f t="shared" si="176"/>
        <v>0</v>
      </c>
      <c r="Q1530" s="266">
        <f t="shared" si="175"/>
        <v>0</v>
      </c>
      <c r="T1530" s="264">
        <f t="shared" si="170"/>
        <v>0</v>
      </c>
      <c r="U1530" s="264">
        <f t="shared" si="171"/>
        <v>0</v>
      </c>
      <c r="V1530" s="264">
        <f t="shared" si="172"/>
        <v>0</v>
      </c>
      <c r="W1530" s="264">
        <f t="shared" si="173"/>
        <v>0</v>
      </c>
      <c r="X1530" s="264">
        <f t="shared" si="174"/>
        <v>0</v>
      </c>
    </row>
    <row r="1531" spans="1:24" ht="12.75" customHeight="1" thickBot="1" x14ac:dyDescent="0.3">
      <c r="A1531" s="18" t="s">
        <v>44</v>
      </c>
      <c r="B1531" s="19" t="s">
        <v>711</v>
      </c>
      <c r="C1531" s="20"/>
      <c r="D1531" s="21"/>
      <c r="E1531" s="186"/>
      <c r="F1531" s="187">
        <f>F1523+F1515+F1507+F1500+F1493+F1486+F1479+F1472+F1465</f>
        <v>305500</v>
      </c>
      <c r="J1531" s="264">
        <v>0</v>
      </c>
      <c r="K1531" s="264">
        <v>0</v>
      </c>
      <c r="L1531" s="264">
        <v>0</v>
      </c>
      <c r="M1531" s="264">
        <v>0</v>
      </c>
      <c r="N1531" s="264">
        <v>0</v>
      </c>
      <c r="O1531" s="264">
        <f t="shared" si="169"/>
        <v>0</v>
      </c>
      <c r="P1531" s="264">
        <f t="shared" si="176"/>
        <v>0</v>
      </c>
      <c r="R1531" s="266">
        <f>SUM(P1463:P1528)</f>
        <v>305500</v>
      </c>
      <c r="T1531" s="264">
        <f t="shared" si="170"/>
        <v>0</v>
      </c>
      <c r="U1531" s="264">
        <f t="shared" si="171"/>
        <v>0</v>
      </c>
      <c r="V1531" s="264">
        <f t="shared" si="172"/>
        <v>0</v>
      </c>
      <c r="W1531" s="264">
        <f t="shared" si="173"/>
        <v>0</v>
      </c>
      <c r="X1531" s="264">
        <f t="shared" si="174"/>
        <v>0</v>
      </c>
    </row>
    <row r="1532" spans="1:24" ht="12.75" customHeight="1" thickBot="1" x14ac:dyDescent="0.3">
      <c r="A1532" s="27"/>
      <c r="B1532" s="28"/>
      <c r="C1532" s="29"/>
      <c r="D1532" s="30"/>
      <c r="E1532" s="153"/>
      <c r="F1532" s="154"/>
      <c r="J1532" s="264">
        <v>0</v>
      </c>
      <c r="K1532" s="264">
        <v>0</v>
      </c>
      <c r="L1532" s="264">
        <v>0</v>
      </c>
      <c r="M1532" s="264">
        <v>0</v>
      </c>
      <c r="N1532" s="264">
        <v>0</v>
      </c>
      <c r="O1532" s="264">
        <f t="shared" si="169"/>
        <v>0</v>
      </c>
      <c r="P1532" s="264">
        <f t="shared" si="176"/>
        <v>0</v>
      </c>
      <c r="Q1532" s="266">
        <f t="shared" si="175"/>
        <v>0</v>
      </c>
      <c r="T1532" s="264">
        <f t="shared" si="170"/>
        <v>0</v>
      </c>
      <c r="U1532" s="264">
        <f t="shared" si="171"/>
        <v>0</v>
      </c>
      <c r="V1532" s="264">
        <f t="shared" si="172"/>
        <v>0</v>
      </c>
      <c r="W1532" s="264">
        <f t="shared" si="173"/>
        <v>0</v>
      </c>
      <c r="X1532" s="264">
        <f t="shared" si="174"/>
        <v>0</v>
      </c>
    </row>
    <row r="1533" spans="1:24" ht="14.5" thickBot="1" x14ac:dyDescent="0.3">
      <c r="A1533" s="221" t="s">
        <v>326</v>
      </c>
      <c r="B1533" s="222"/>
      <c r="C1533" s="222"/>
      <c r="D1533" s="222"/>
      <c r="E1533" s="222"/>
      <c r="F1533" s="223"/>
      <c r="J1533" s="264">
        <v>0</v>
      </c>
      <c r="K1533" s="264">
        <v>0</v>
      </c>
      <c r="L1533" s="264">
        <v>0</v>
      </c>
      <c r="M1533" s="264">
        <v>0</v>
      </c>
      <c r="N1533" s="264">
        <v>0</v>
      </c>
      <c r="O1533" s="264">
        <f t="shared" si="169"/>
        <v>0</v>
      </c>
      <c r="P1533" s="264">
        <f t="shared" si="176"/>
        <v>0</v>
      </c>
      <c r="Q1533" s="266">
        <f t="shared" si="175"/>
        <v>0</v>
      </c>
      <c r="T1533" s="264">
        <f t="shared" si="170"/>
        <v>0</v>
      </c>
      <c r="U1533" s="264">
        <f t="shared" si="171"/>
        <v>0</v>
      </c>
      <c r="V1533" s="264">
        <f t="shared" si="172"/>
        <v>0</v>
      </c>
      <c r="W1533" s="264">
        <f t="shared" si="173"/>
        <v>0</v>
      </c>
      <c r="X1533" s="264">
        <f t="shared" si="174"/>
        <v>0</v>
      </c>
    </row>
    <row r="1534" spans="1:24" ht="12.75" customHeight="1" x14ac:dyDescent="0.25">
      <c r="A1534" s="5"/>
      <c r="B1534" s="4"/>
      <c r="C1534" s="6"/>
      <c r="D1534" s="7"/>
      <c r="J1534" s="264">
        <v>0</v>
      </c>
      <c r="K1534" s="264">
        <v>0</v>
      </c>
      <c r="L1534" s="264">
        <v>0</v>
      </c>
      <c r="M1534" s="264">
        <v>0</v>
      </c>
      <c r="N1534" s="264">
        <v>0</v>
      </c>
      <c r="O1534" s="264">
        <f t="shared" si="169"/>
        <v>0</v>
      </c>
      <c r="P1534" s="264">
        <f t="shared" si="176"/>
        <v>0</v>
      </c>
      <c r="Q1534" s="266">
        <f t="shared" si="175"/>
        <v>0</v>
      </c>
      <c r="T1534" s="264">
        <f t="shared" si="170"/>
        <v>0</v>
      </c>
      <c r="U1534" s="264">
        <f t="shared" si="171"/>
        <v>0</v>
      </c>
      <c r="V1534" s="264">
        <f t="shared" si="172"/>
        <v>0</v>
      </c>
      <c r="W1534" s="264">
        <f t="shared" si="173"/>
        <v>0</v>
      </c>
      <c r="X1534" s="264">
        <f t="shared" si="174"/>
        <v>0</v>
      </c>
    </row>
    <row r="1535" spans="1:24" ht="117" x14ac:dyDescent="0.25">
      <c r="A1535" s="2" t="s">
        <v>712</v>
      </c>
      <c r="B1535" s="91" t="s">
        <v>713</v>
      </c>
      <c r="C1535" s="84" t="s">
        <v>148</v>
      </c>
      <c r="D1535" s="1">
        <v>8</v>
      </c>
      <c r="E1535" s="143">
        <v>75000</v>
      </c>
      <c r="F1535" s="144">
        <f>E1535*D1535</f>
        <v>600000</v>
      </c>
      <c r="H1535" s="146">
        <v>60000</v>
      </c>
      <c r="J1535" s="264">
        <v>9971.429670755444</v>
      </c>
      <c r="K1535" s="264">
        <v>3490.0003847644043</v>
      </c>
      <c r="L1535" s="264">
        <v>46117.701432312657</v>
      </c>
      <c r="M1535" s="264">
        <v>904.73947990943805</v>
      </c>
      <c r="N1535" s="264">
        <v>14516.129032258064</v>
      </c>
      <c r="O1535" s="264">
        <f t="shared" si="169"/>
        <v>75000</v>
      </c>
      <c r="P1535" s="264">
        <f t="shared" si="176"/>
        <v>600000</v>
      </c>
      <c r="Q1535" s="266">
        <f t="shared" si="175"/>
        <v>0</v>
      </c>
      <c r="T1535" s="264">
        <f t="shared" si="170"/>
        <v>79771.437366043552</v>
      </c>
      <c r="U1535" s="264">
        <f t="shared" si="171"/>
        <v>27920.003078115235</v>
      </c>
      <c r="V1535" s="264">
        <f t="shared" si="172"/>
        <v>368941.61145850125</v>
      </c>
      <c r="W1535" s="264">
        <f t="shared" si="173"/>
        <v>7237.9158392755044</v>
      </c>
      <c r="X1535" s="264">
        <f t="shared" si="174"/>
        <v>116129.03225806452</v>
      </c>
    </row>
    <row r="1536" spans="1:24" ht="13" thickBot="1" x14ac:dyDescent="0.3">
      <c r="B1536" s="125"/>
      <c r="J1536" s="264">
        <v>0</v>
      </c>
      <c r="K1536" s="264">
        <v>0</v>
      </c>
      <c r="L1536" s="264">
        <v>0</v>
      </c>
      <c r="M1536" s="264">
        <v>0</v>
      </c>
      <c r="N1536" s="264">
        <v>0</v>
      </c>
      <c r="O1536" s="264">
        <f t="shared" ref="O1536:O1599" si="177">E1536</f>
        <v>0</v>
      </c>
      <c r="P1536" s="264">
        <f t="shared" si="176"/>
        <v>0</v>
      </c>
      <c r="Q1536" s="266">
        <f t="shared" si="175"/>
        <v>0</v>
      </c>
      <c r="T1536" s="264">
        <f t="shared" si="170"/>
        <v>0</v>
      </c>
      <c r="U1536" s="264">
        <f t="shared" si="171"/>
        <v>0</v>
      </c>
      <c r="V1536" s="264">
        <f t="shared" si="172"/>
        <v>0</v>
      </c>
      <c r="W1536" s="264">
        <f t="shared" si="173"/>
        <v>0</v>
      </c>
      <c r="X1536" s="264">
        <f t="shared" si="174"/>
        <v>0</v>
      </c>
    </row>
    <row r="1537" spans="1:24" ht="12.75" customHeight="1" thickBot="1" x14ac:dyDescent="0.3">
      <c r="A1537" s="18" t="s">
        <v>109</v>
      </c>
      <c r="B1537" s="19" t="s">
        <v>714</v>
      </c>
      <c r="C1537" s="20"/>
      <c r="D1537" s="21"/>
      <c r="E1537" s="200"/>
      <c r="F1537" s="187">
        <f>F1535</f>
        <v>600000</v>
      </c>
      <c r="J1537" s="264">
        <v>0</v>
      </c>
      <c r="K1537" s="264">
        <v>0</v>
      </c>
      <c r="L1537" s="264">
        <v>0</v>
      </c>
      <c r="M1537" s="264">
        <v>0</v>
      </c>
      <c r="N1537" s="264">
        <v>0</v>
      </c>
      <c r="O1537" s="264">
        <f t="shared" si="177"/>
        <v>0</v>
      </c>
      <c r="P1537" s="264">
        <f t="shared" si="176"/>
        <v>0</v>
      </c>
      <c r="R1537" s="266">
        <f>P1535</f>
        <v>600000</v>
      </c>
      <c r="T1537" s="264">
        <f t="shared" si="170"/>
        <v>0</v>
      </c>
      <c r="U1537" s="264">
        <f t="shared" si="171"/>
        <v>0</v>
      </c>
      <c r="V1537" s="264">
        <f t="shared" si="172"/>
        <v>0</v>
      </c>
      <c r="W1537" s="264">
        <f t="shared" si="173"/>
        <v>0</v>
      </c>
      <c r="X1537" s="264">
        <f t="shared" si="174"/>
        <v>0</v>
      </c>
    </row>
    <row r="1538" spans="1:24" ht="12.75" customHeight="1" thickBot="1" x14ac:dyDescent="0.3">
      <c r="A1538" s="27"/>
      <c r="B1538" s="28"/>
      <c r="C1538" s="29"/>
      <c r="D1538" s="30"/>
      <c r="E1538" s="169"/>
      <c r="F1538" s="154"/>
      <c r="J1538" s="264">
        <v>0</v>
      </c>
      <c r="K1538" s="264">
        <v>0</v>
      </c>
      <c r="L1538" s="264">
        <v>0</v>
      </c>
      <c r="M1538" s="264">
        <v>0</v>
      </c>
      <c r="N1538" s="264">
        <v>0</v>
      </c>
      <c r="O1538" s="264">
        <f t="shared" si="177"/>
        <v>0</v>
      </c>
      <c r="P1538" s="264">
        <f t="shared" si="176"/>
        <v>0</v>
      </c>
      <c r="Q1538" s="266">
        <f t="shared" si="175"/>
        <v>0</v>
      </c>
      <c r="T1538" s="264">
        <f t="shared" si="170"/>
        <v>0</v>
      </c>
      <c r="U1538" s="264">
        <f t="shared" si="171"/>
        <v>0</v>
      </c>
      <c r="V1538" s="264">
        <f t="shared" si="172"/>
        <v>0</v>
      </c>
      <c r="W1538" s="264">
        <f t="shared" si="173"/>
        <v>0</v>
      </c>
      <c r="X1538" s="264">
        <f t="shared" si="174"/>
        <v>0</v>
      </c>
    </row>
    <row r="1539" spans="1:24" ht="14.5" thickBot="1" x14ac:dyDescent="0.3">
      <c r="A1539" s="221" t="s">
        <v>715</v>
      </c>
      <c r="B1539" s="222"/>
      <c r="C1539" s="222"/>
      <c r="D1539" s="222"/>
      <c r="E1539" s="222"/>
      <c r="F1539" s="223"/>
      <c r="J1539" s="264">
        <v>0</v>
      </c>
      <c r="K1539" s="264">
        <v>0</v>
      </c>
      <c r="L1539" s="264">
        <v>0</v>
      </c>
      <c r="M1539" s="264">
        <v>0</v>
      </c>
      <c r="N1539" s="264">
        <v>0</v>
      </c>
      <c r="O1539" s="264">
        <f t="shared" si="177"/>
        <v>0</v>
      </c>
      <c r="P1539" s="264">
        <f t="shared" si="176"/>
        <v>0</v>
      </c>
      <c r="Q1539" s="266">
        <f t="shared" si="175"/>
        <v>0</v>
      </c>
      <c r="T1539" s="264">
        <f t="shared" si="170"/>
        <v>0</v>
      </c>
      <c r="U1539" s="264">
        <f t="shared" si="171"/>
        <v>0</v>
      </c>
      <c r="V1539" s="264">
        <f t="shared" si="172"/>
        <v>0</v>
      </c>
      <c r="W1539" s="264">
        <f t="shared" si="173"/>
        <v>0</v>
      </c>
      <c r="X1539" s="264">
        <f t="shared" si="174"/>
        <v>0</v>
      </c>
    </row>
    <row r="1540" spans="1:24" ht="12.75" customHeight="1" x14ac:dyDescent="0.25">
      <c r="A1540" s="5"/>
      <c r="B1540" s="4"/>
      <c r="C1540" s="6"/>
      <c r="D1540" s="7"/>
      <c r="J1540" s="264">
        <v>0</v>
      </c>
      <c r="K1540" s="264">
        <v>0</v>
      </c>
      <c r="L1540" s="264">
        <v>0</v>
      </c>
      <c r="M1540" s="264">
        <v>0</v>
      </c>
      <c r="N1540" s="264">
        <v>0</v>
      </c>
      <c r="O1540" s="264">
        <f t="shared" si="177"/>
        <v>0</v>
      </c>
      <c r="P1540" s="264">
        <f t="shared" si="176"/>
        <v>0</v>
      </c>
      <c r="Q1540" s="266">
        <f t="shared" si="175"/>
        <v>0</v>
      </c>
      <c r="T1540" s="264">
        <f t="shared" si="170"/>
        <v>0</v>
      </c>
      <c r="U1540" s="264">
        <f t="shared" si="171"/>
        <v>0</v>
      </c>
      <c r="V1540" s="264">
        <f t="shared" si="172"/>
        <v>0</v>
      </c>
      <c r="W1540" s="264">
        <f t="shared" si="173"/>
        <v>0</v>
      </c>
      <c r="X1540" s="264">
        <f t="shared" si="174"/>
        <v>0</v>
      </c>
    </row>
    <row r="1541" spans="1:24" ht="12.75" customHeight="1" x14ac:dyDescent="0.25">
      <c r="A1541" s="2" t="s">
        <v>90</v>
      </c>
      <c r="B1541" s="227" t="s">
        <v>716</v>
      </c>
      <c r="C1541" s="84" t="s">
        <v>148</v>
      </c>
      <c r="D1541" s="1">
        <v>4</v>
      </c>
      <c r="E1541" s="143">
        <f>H1541</f>
        <v>7000</v>
      </c>
      <c r="F1541" s="144">
        <f>E1541*D1541</f>
        <v>28000</v>
      </c>
      <c r="H1541" s="146">
        <v>7000</v>
      </c>
      <c r="J1541" s="264">
        <v>930.66676927050798</v>
      </c>
      <c r="K1541" s="264">
        <v>325.73336924467776</v>
      </c>
      <c r="L1541" s="264">
        <v>4304.3188003491814</v>
      </c>
      <c r="M1541" s="264">
        <v>84.442351458214219</v>
      </c>
      <c r="N1541" s="264">
        <v>1354.8387096774193</v>
      </c>
      <c r="O1541" s="264">
        <f t="shared" si="177"/>
        <v>7000</v>
      </c>
      <c r="P1541" s="264">
        <f t="shared" si="176"/>
        <v>28000</v>
      </c>
      <c r="Q1541" s="266">
        <f t="shared" si="175"/>
        <v>0</v>
      </c>
      <c r="T1541" s="264">
        <f t="shared" si="170"/>
        <v>3722.6670770820319</v>
      </c>
      <c r="U1541" s="264">
        <f t="shared" si="171"/>
        <v>1302.933476978711</v>
      </c>
      <c r="V1541" s="264">
        <f t="shared" si="172"/>
        <v>17217.275201396726</v>
      </c>
      <c r="W1541" s="264">
        <f t="shared" si="173"/>
        <v>337.76940583285688</v>
      </c>
      <c r="X1541" s="264">
        <f t="shared" si="174"/>
        <v>5419.3548387096771</v>
      </c>
    </row>
    <row r="1542" spans="1:24" ht="12.75" customHeight="1" x14ac:dyDescent="0.25">
      <c r="B1542" s="227"/>
      <c r="C1542" s="160"/>
      <c r="J1542" s="264">
        <v>0</v>
      </c>
      <c r="K1542" s="264">
        <v>0</v>
      </c>
      <c r="L1542" s="264">
        <v>0</v>
      </c>
      <c r="M1542" s="264">
        <v>0</v>
      </c>
      <c r="N1542" s="264">
        <v>0</v>
      </c>
      <c r="O1542" s="264">
        <f t="shared" si="177"/>
        <v>0</v>
      </c>
      <c r="P1542" s="264">
        <f t="shared" si="176"/>
        <v>0</v>
      </c>
      <c r="Q1542" s="266">
        <f t="shared" si="175"/>
        <v>0</v>
      </c>
      <c r="T1542" s="264">
        <f t="shared" si="170"/>
        <v>0</v>
      </c>
      <c r="U1542" s="264">
        <f t="shared" si="171"/>
        <v>0</v>
      </c>
      <c r="V1542" s="264">
        <f t="shared" si="172"/>
        <v>0</v>
      </c>
      <c r="W1542" s="264">
        <f t="shared" si="173"/>
        <v>0</v>
      </c>
      <c r="X1542" s="264">
        <f t="shared" si="174"/>
        <v>0</v>
      </c>
    </row>
    <row r="1543" spans="1:24" ht="12.75" customHeight="1" x14ac:dyDescent="0.25">
      <c r="B1543" s="227"/>
      <c r="C1543" s="160"/>
      <c r="J1543" s="264">
        <v>0</v>
      </c>
      <c r="K1543" s="264">
        <v>0</v>
      </c>
      <c r="L1543" s="264">
        <v>0</v>
      </c>
      <c r="M1543" s="264">
        <v>0</v>
      </c>
      <c r="N1543" s="264">
        <v>0</v>
      </c>
      <c r="O1543" s="264">
        <f t="shared" si="177"/>
        <v>0</v>
      </c>
      <c r="P1543" s="264">
        <f t="shared" si="176"/>
        <v>0</v>
      </c>
      <c r="Q1543" s="266">
        <f t="shared" si="175"/>
        <v>0</v>
      </c>
      <c r="T1543" s="264">
        <f t="shared" si="170"/>
        <v>0</v>
      </c>
      <c r="U1543" s="264">
        <f t="shared" si="171"/>
        <v>0</v>
      </c>
      <c r="V1543" s="264">
        <f t="shared" si="172"/>
        <v>0</v>
      </c>
      <c r="W1543" s="264">
        <f t="shared" si="173"/>
        <v>0</v>
      </c>
      <c r="X1543" s="264">
        <f t="shared" si="174"/>
        <v>0</v>
      </c>
    </row>
    <row r="1544" spans="1:24" ht="12.75" customHeight="1" x14ac:dyDescent="0.25">
      <c r="B1544" s="227"/>
      <c r="C1544" s="160"/>
      <c r="J1544" s="264">
        <v>0</v>
      </c>
      <c r="K1544" s="264">
        <v>0</v>
      </c>
      <c r="L1544" s="264">
        <v>0</v>
      </c>
      <c r="M1544" s="264">
        <v>0</v>
      </c>
      <c r="N1544" s="264">
        <v>0</v>
      </c>
      <c r="O1544" s="264">
        <f t="shared" si="177"/>
        <v>0</v>
      </c>
      <c r="P1544" s="264">
        <f t="shared" si="176"/>
        <v>0</v>
      </c>
      <c r="Q1544" s="266">
        <f t="shared" si="175"/>
        <v>0</v>
      </c>
      <c r="T1544" s="264">
        <f t="shared" ref="T1544:T1607" si="178">J1544*$D1544</f>
        <v>0</v>
      </c>
      <c r="U1544" s="264">
        <f t="shared" ref="U1544:U1607" si="179">K1544*$D1544</f>
        <v>0</v>
      </c>
      <c r="V1544" s="264">
        <f t="shared" ref="V1544:V1607" si="180">L1544*$D1544</f>
        <v>0</v>
      </c>
      <c r="W1544" s="264">
        <f t="shared" ref="W1544:W1607" si="181">M1544*$D1544</f>
        <v>0</v>
      </c>
      <c r="X1544" s="264">
        <f t="shared" ref="X1544:X1607" si="182">N1544*$D1544</f>
        <v>0</v>
      </c>
    </row>
    <row r="1545" spans="1:24" ht="12.75" customHeight="1" x14ac:dyDescent="0.25">
      <c r="B1545" s="227"/>
      <c r="C1545" s="160"/>
      <c r="J1545" s="264">
        <v>0</v>
      </c>
      <c r="K1545" s="264">
        <v>0</v>
      </c>
      <c r="L1545" s="264">
        <v>0</v>
      </c>
      <c r="M1545" s="264">
        <v>0</v>
      </c>
      <c r="N1545" s="264">
        <v>0</v>
      </c>
      <c r="O1545" s="264">
        <f t="shared" si="177"/>
        <v>0</v>
      </c>
      <c r="P1545" s="264">
        <f t="shared" si="176"/>
        <v>0</v>
      </c>
      <c r="Q1545" s="266">
        <f t="shared" si="175"/>
        <v>0</v>
      </c>
      <c r="T1545" s="264">
        <f t="shared" si="178"/>
        <v>0</v>
      </c>
      <c r="U1545" s="264">
        <f t="shared" si="179"/>
        <v>0</v>
      </c>
      <c r="V1545" s="264">
        <f t="shared" si="180"/>
        <v>0</v>
      </c>
      <c r="W1545" s="264">
        <f t="shared" si="181"/>
        <v>0</v>
      </c>
      <c r="X1545" s="264">
        <f t="shared" si="182"/>
        <v>0</v>
      </c>
    </row>
    <row r="1546" spans="1:24" ht="12.75" customHeight="1" x14ac:dyDescent="0.25">
      <c r="B1546" s="227"/>
      <c r="C1546" s="160"/>
      <c r="J1546" s="264">
        <v>0</v>
      </c>
      <c r="K1546" s="264">
        <v>0</v>
      </c>
      <c r="L1546" s="264">
        <v>0</v>
      </c>
      <c r="M1546" s="264">
        <v>0</v>
      </c>
      <c r="N1546" s="264">
        <v>0</v>
      </c>
      <c r="O1546" s="264">
        <f t="shared" si="177"/>
        <v>0</v>
      </c>
      <c r="P1546" s="264">
        <f t="shared" si="176"/>
        <v>0</v>
      </c>
      <c r="Q1546" s="266">
        <f t="shared" si="175"/>
        <v>0</v>
      </c>
      <c r="T1546" s="264">
        <f t="shared" si="178"/>
        <v>0</v>
      </c>
      <c r="U1546" s="264">
        <f t="shared" si="179"/>
        <v>0</v>
      </c>
      <c r="V1546" s="264">
        <f t="shared" si="180"/>
        <v>0</v>
      </c>
      <c r="W1546" s="264">
        <f t="shared" si="181"/>
        <v>0</v>
      </c>
      <c r="X1546" s="264">
        <f t="shared" si="182"/>
        <v>0</v>
      </c>
    </row>
    <row r="1547" spans="1:24" ht="12.75" customHeight="1" x14ac:dyDescent="0.25">
      <c r="B1547" s="227"/>
      <c r="C1547" s="160"/>
      <c r="J1547" s="264">
        <v>0</v>
      </c>
      <c r="K1547" s="264">
        <v>0</v>
      </c>
      <c r="L1547" s="264">
        <v>0</v>
      </c>
      <c r="M1547" s="264">
        <v>0</v>
      </c>
      <c r="N1547" s="264">
        <v>0</v>
      </c>
      <c r="O1547" s="264">
        <f t="shared" si="177"/>
        <v>0</v>
      </c>
      <c r="P1547" s="264">
        <f t="shared" si="176"/>
        <v>0</v>
      </c>
      <c r="Q1547" s="266">
        <f t="shared" ref="Q1547:Q1610" si="183">F1547-P1547</f>
        <v>0</v>
      </c>
      <c r="T1547" s="264">
        <f t="shared" si="178"/>
        <v>0</v>
      </c>
      <c r="U1547" s="264">
        <f t="shared" si="179"/>
        <v>0</v>
      </c>
      <c r="V1547" s="264">
        <f t="shared" si="180"/>
        <v>0</v>
      </c>
      <c r="W1547" s="264">
        <f t="shared" si="181"/>
        <v>0</v>
      </c>
      <c r="X1547" s="264">
        <f t="shared" si="182"/>
        <v>0</v>
      </c>
    </row>
    <row r="1548" spans="1:24" ht="12.75" customHeight="1" x14ac:dyDescent="0.25">
      <c r="B1548" s="227"/>
      <c r="C1548" s="160"/>
      <c r="J1548" s="264">
        <v>0</v>
      </c>
      <c r="K1548" s="264">
        <v>0</v>
      </c>
      <c r="L1548" s="264">
        <v>0</v>
      </c>
      <c r="M1548" s="264">
        <v>0</v>
      </c>
      <c r="N1548" s="264">
        <v>0</v>
      </c>
      <c r="O1548" s="264">
        <f t="shared" si="177"/>
        <v>0</v>
      </c>
      <c r="P1548" s="264">
        <f t="shared" si="176"/>
        <v>0</v>
      </c>
      <c r="Q1548" s="266">
        <f t="shared" si="183"/>
        <v>0</v>
      </c>
      <c r="T1548" s="264">
        <f t="shared" si="178"/>
        <v>0</v>
      </c>
      <c r="U1548" s="264">
        <f t="shared" si="179"/>
        <v>0</v>
      </c>
      <c r="V1548" s="264">
        <f t="shared" si="180"/>
        <v>0</v>
      </c>
      <c r="W1548" s="264">
        <f t="shared" si="181"/>
        <v>0</v>
      </c>
      <c r="X1548" s="264">
        <f t="shared" si="182"/>
        <v>0</v>
      </c>
    </row>
    <row r="1549" spans="1:24" ht="12.75" customHeight="1" x14ac:dyDescent="0.25">
      <c r="A1549" s="2"/>
      <c r="B1549" s="125" t="s">
        <v>717</v>
      </c>
      <c r="C1549" s="84"/>
      <c r="D1549" s="1">
        <v>0</v>
      </c>
      <c r="J1549" s="264">
        <v>0</v>
      </c>
      <c r="K1549" s="264">
        <v>0</v>
      </c>
      <c r="L1549" s="264">
        <v>0</v>
      </c>
      <c r="M1549" s="264">
        <v>0</v>
      </c>
      <c r="N1549" s="264">
        <v>0</v>
      </c>
      <c r="O1549" s="264">
        <f t="shared" si="177"/>
        <v>0</v>
      </c>
      <c r="P1549" s="264">
        <f t="shared" ref="P1549:P1612" si="184">O1549*D1549</f>
        <v>0</v>
      </c>
      <c r="Q1549" s="266">
        <f t="shared" si="183"/>
        <v>0</v>
      </c>
      <c r="T1549" s="264">
        <f t="shared" si="178"/>
        <v>0</v>
      </c>
      <c r="U1549" s="264">
        <f t="shared" si="179"/>
        <v>0</v>
      </c>
      <c r="V1549" s="264">
        <f t="shared" si="180"/>
        <v>0</v>
      </c>
      <c r="W1549" s="264">
        <f t="shared" si="181"/>
        <v>0</v>
      </c>
      <c r="X1549" s="264">
        <f t="shared" si="182"/>
        <v>0</v>
      </c>
    </row>
    <row r="1550" spans="1:24" ht="12.75" customHeight="1" x14ac:dyDescent="0.25">
      <c r="A1550" s="2" t="s">
        <v>166</v>
      </c>
      <c r="B1550" s="227" t="s">
        <v>718</v>
      </c>
      <c r="C1550" s="84" t="s">
        <v>148</v>
      </c>
      <c r="D1550" s="1">
        <v>1</v>
      </c>
      <c r="E1550" s="143">
        <f>H1550</f>
        <v>17000</v>
      </c>
      <c r="F1550" s="144">
        <f>E1550*D1550</f>
        <v>17000</v>
      </c>
      <c r="H1550" s="146">
        <v>17000</v>
      </c>
      <c r="J1550" s="264">
        <v>2260.1907253712338</v>
      </c>
      <c r="K1550" s="264">
        <v>791.06675387993164</v>
      </c>
      <c r="L1550" s="264">
        <v>10453.345657990869</v>
      </c>
      <c r="M1550" s="264">
        <v>205.07428211280597</v>
      </c>
      <c r="N1550" s="264">
        <v>3290.322580645161</v>
      </c>
      <c r="O1550" s="264">
        <f t="shared" si="177"/>
        <v>17000</v>
      </c>
      <c r="P1550" s="264">
        <f t="shared" si="184"/>
        <v>17000</v>
      </c>
      <c r="Q1550" s="266">
        <f t="shared" si="183"/>
        <v>0</v>
      </c>
      <c r="T1550" s="264">
        <f t="shared" si="178"/>
        <v>2260.1907253712338</v>
      </c>
      <c r="U1550" s="264">
        <f t="shared" si="179"/>
        <v>791.06675387993164</v>
      </c>
      <c r="V1550" s="264">
        <f t="shared" si="180"/>
        <v>10453.345657990869</v>
      </c>
      <c r="W1550" s="264">
        <f t="shared" si="181"/>
        <v>205.07428211280597</v>
      </c>
      <c r="X1550" s="264">
        <f t="shared" si="182"/>
        <v>3290.322580645161</v>
      </c>
    </row>
    <row r="1551" spans="1:24" ht="12.75" customHeight="1" x14ac:dyDescent="0.25">
      <c r="B1551" s="227"/>
      <c r="C1551" s="160"/>
      <c r="J1551" s="264">
        <v>0</v>
      </c>
      <c r="K1551" s="264">
        <v>0</v>
      </c>
      <c r="L1551" s="264">
        <v>0</v>
      </c>
      <c r="M1551" s="264">
        <v>0</v>
      </c>
      <c r="N1551" s="264">
        <v>0</v>
      </c>
      <c r="O1551" s="264">
        <f t="shared" si="177"/>
        <v>0</v>
      </c>
      <c r="P1551" s="264">
        <f t="shared" si="184"/>
        <v>0</v>
      </c>
      <c r="Q1551" s="266">
        <f t="shared" si="183"/>
        <v>0</v>
      </c>
      <c r="T1551" s="264">
        <f t="shared" si="178"/>
        <v>0</v>
      </c>
      <c r="U1551" s="264">
        <f t="shared" si="179"/>
        <v>0</v>
      </c>
      <c r="V1551" s="264">
        <f t="shared" si="180"/>
        <v>0</v>
      </c>
      <c r="W1551" s="264">
        <f t="shared" si="181"/>
        <v>0</v>
      </c>
      <c r="X1551" s="264">
        <f t="shared" si="182"/>
        <v>0</v>
      </c>
    </row>
    <row r="1552" spans="1:24" ht="12.75" customHeight="1" x14ac:dyDescent="0.25">
      <c r="B1552" s="227"/>
      <c r="C1552" s="160"/>
      <c r="J1552" s="264">
        <v>0</v>
      </c>
      <c r="K1552" s="264">
        <v>0</v>
      </c>
      <c r="L1552" s="264">
        <v>0</v>
      </c>
      <c r="M1552" s="264">
        <v>0</v>
      </c>
      <c r="N1552" s="264">
        <v>0</v>
      </c>
      <c r="O1552" s="264">
        <f t="shared" si="177"/>
        <v>0</v>
      </c>
      <c r="P1552" s="264">
        <f t="shared" si="184"/>
        <v>0</v>
      </c>
      <c r="Q1552" s="266">
        <f t="shared" si="183"/>
        <v>0</v>
      </c>
      <c r="T1552" s="264">
        <f t="shared" si="178"/>
        <v>0</v>
      </c>
      <c r="U1552" s="264">
        <f t="shared" si="179"/>
        <v>0</v>
      </c>
      <c r="V1552" s="264">
        <f t="shared" si="180"/>
        <v>0</v>
      </c>
      <c r="W1552" s="264">
        <f t="shared" si="181"/>
        <v>0</v>
      </c>
      <c r="X1552" s="264">
        <f t="shared" si="182"/>
        <v>0</v>
      </c>
    </row>
    <row r="1553" spans="1:24" ht="12.75" customHeight="1" x14ac:dyDescent="0.25">
      <c r="B1553" s="227"/>
      <c r="C1553" s="160"/>
      <c r="J1553" s="264">
        <v>0</v>
      </c>
      <c r="K1553" s="264">
        <v>0</v>
      </c>
      <c r="L1553" s="264">
        <v>0</v>
      </c>
      <c r="M1553" s="264">
        <v>0</v>
      </c>
      <c r="N1553" s="264">
        <v>0</v>
      </c>
      <c r="O1553" s="264">
        <f t="shared" si="177"/>
        <v>0</v>
      </c>
      <c r="P1553" s="264">
        <f t="shared" si="184"/>
        <v>0</v>
      </c>
      <c r="Q1553" s="266">
        <f t="shared" si="183"/>
        <v>0</v>
      </c>
      <c r="T1553" s="264">
        <f t="shared" si="178"/>
        <v>0</v>
      </c>
      <c r="U1553" s="264">
        <f t="shared" si="179"/>
        <v>0</v>
      </c>
      <c r="V1553" s="264">
        <f t="shared" si="180"/>
        <v>0</v>
      </c>
      <c r="W1553" s="264">
        <f t="shared" si="181"/>
        <v>0</v>
      </c>
      <c r="X1553" s="264">
        <f t="shared" si="182"/>
        <v>0</v>
      </c>
    </row>
    <row r="1554" spans="1:24" ht="12.75" customHeight="1" x14ac:dyDescent="0.25">
      <c r="B1554" s="227"/>
      <c r="C1554" s="160"/>
      <c r="J1554" s="264">
        <v>0</v>
      </c>
      <c r="K1554" s="264">
        <v>0</v>
      </c>
      <c r="L1554" s="264">
        <v>0</v>
      </c>
      <c r="M1554" s="264">
        <v>0</v>
      </c>
      <c r="N1554" s="264">
        <v>0</v>
      </c>
      <c r="O1554" s="264">
        <f t="shared" si="177"/>
        <v>0</v>
      </c>
      <c r="P1554" s="264">
        <f t="shared" si="184"/>
        <v>0</v>
      </c>
      <c r="Q1554" s="266">
        <f t="shared" si="183"/>
        <v>0</v>
      </c>
      <c r="T1554" s="264">
        <f t="shared" si="178"/>
        <v>0</v>
      </c>
      <c r="U1554" s="264">
        <f t="shared" si="179"/>
        <v>0</v>
      </c>
      <c r="V1554" s="264">
        <f t="shared" si="180"/>
        <v>0</v>
      </c>
      <c r="W1554" s="264">
        <f t="shared" si="181"/>
        <v>0</v>
      </c>
      <c r="X1554" s="264">
        <f t="shared" si="182"/>
        <v>0</v>
      </c>
    </row>
    <row r="1555" spans="1:24" ht="12.75" customHeight="1" x14ac:dyDescent="0.25">
      <c r="B1555" s="227"/>
      <c r="C1555" s="160"/>
      <c r="J1555" s="264">
        <v>0</v>
      </c>
      <c r="K1555" s="264">
        <v>0</v>
      </c>
      <c r="L1555" s="264">
        <v>0</v>
      </c>
      <c r="M1555" s="264">
        <v>0</v>
      </c>
      <c r="N1555" s="264">
        <v>0</v>
      </c>
      <c r="O1555" s="264">
        <f t="shared" si="177"/>
        <v>0</v>
      </c>
      <c r="P1555" s="264">
        <f t="shared" si="184"/>
        <v>0</v>
      </c>
      <c r="Q1555" s="266">
        <f t="shared" si="183"/>
        <v>0</v>
      </c>
      <c r="T1555" s="264">
        <f t="shared" si="178"/>
        <v>0</v>
      </c>
      <c r="U1555" s="264">
        <f t="shared" si="179"/>
        <v>0</v>
      </c>
      <c r="V1555" s="264">
        <f t="shared" si="180"/>
        <v>0</v>
      </c>
      <c r="W1555" s="264">
        <f t="shared" si="181"/>
        <v>0</v>
      </c>
      <c r="X1555" s="264">
        <f t="shared" si="182"/>
        <v>0</v>
      </c>
    </row>
    <row r="1556" spans="1:24" ht="12.75" customHeight="1" x14ac:dyDescent="0.25">
      <c r="B1556" s="227"/>
      <c r="C1556" s="160"/>
      <c r="J1556" s="264">
        <v>0</v>
      </c>
      <c r="K1556" s="264">
        <v>0</v>
      </c>
      <c r="L1556" s="264">
        <v>0</v>
      </c>
      <c r="M1556" s="264">
        <v>0</v>
      </c>
      <c r="N1556" s="264">
        <v>0</v>
      </c>
      <c r="O1556" s="264">
        <f t="shared" si="177"/>
        <v>0</v>
      </c>
      <c r="P1556" s="264">
        <f t="shared" si="184"/>
        <v>0</v>
      </c>
      <c r="Q1556" s="266">
        <f t="shared" si="183"/>
        <v>0</v>
      </c>
      <c r="T1556" s="264">
        <f t="shared" si="178"/>
        <v>0</v>
      </c>
      <c r="U1556" s="264">
        <f t="shared" si="179"/>
        <v>0</v>
      </c>
      <c r="V1556" s="264">
        <f t="shared" si="180"/>
        <v>0</v>
      </c>
      <c r="W1556" s="264">
        <f t="shared" si="181"/>
        <v>0</v>
      </c>
      <c r="X1556" s="264">
        <f t="shared" si="182"/>
        <v>0</v>
      </c>
    </row>
    <row r="1557" spans="1:24" ht="12.75" customHeight="1" x14ac:dyDescent="0.25">
      <c r="B1557" s="227"/>
      <c r="C1557" s="160"/>
      <c r="J1557" s="264">
        <v>0</v>
      </c>
      <c r="K1557" s="264">
        <v>0</v>
      </c>
      <c r="L1557" s="264">
        <v>0</v>
      </c>
      <c r="M1557" s="264">
        <v>0</v>
      </c>
      <c r="N1557" s="264">
        <v>0</v>
      </c>
      <c r="O1557" s="264">
        <f t="shared" si="177"/>
        <v>0</v>
      </c>
      <c r="P1557" s="264">
        <f t="shared" si="184"/>
        <v>0</v>
      </c>
      <c r="Q1557" s="266">
        <f t="shared" si="183"/>
        <v>0</v>
      </c>
      <c r="T1557" s="264">
        <f t="shared" si="178"/>
        <v>0</v>
      </c>
      <c r="U1557" s="264">
        <f t="shared" si="179"/>
        <v>0</v>
      </c>
      <c r="V1557" s="264">
        <f t="shared" si="180"/>
        <v>0</v>
      </c>
      <c r="W1557" s="264">
        <f t="shared" si="181"/>
        <v>0</v>
      </c>
      <c r="X1557" s="264">
        <f t="shared" si="182"/>
        <v>0</v>
      </c>
    </row>
    <row r="1558" spans="1:24" ht="12.75" customHeight="1" x14ac:dyDescent="0.25">
      <c r="A1558" s="2"/>
      <c r="B1558" s="125" t="s">
        <v>717</v>
      </c>
      <c r="C1558" s="84"/>
      <c r="D1558" s="1">
        <v>0</v>
      </c>
      <c r="J1558" s="264">
        <v>0</v>
      </c>
      <c r="K1558" s="264">
        <v>0</v>
      </c>
      <c r="L1558" s="264">
        <v>0</v>
      </c>
      <c r="M1558" s="264">
        <v>0</v>
      </c>
      <c r="N1558" s="264">
        <v>0</v>
      </c>
      <c r="O1558" s="264">
        <f t="shared" si="177"/>
        <v>0</v>
      </c>
      <c r="P1558" s="264">
        <f t="shared" si="184"/>
        <v>0</v>
      </c>
      <c r="Q1558" s="266">
        <f t="shared" si="183"/>
        <v>0</v>
      </c>
      <c r="T1558" s="264">
        <f t="shared" si="178"/>
        <v>0</v>
      </c>
      <c r="U1558" s="264">
        <f t="shared" si="179"/>
        <v>0</v>
      </c>
      <c r="V1558" s="264">
        <f t="shared" si="180"/>
        <v>0</v>
      </c>
      <c r="W1558" s="264">
        <f t="shared" si="181"/>
        <v>0</v>
      </c>
      <c r="X1558" s="264">
        <f t="shared" si="182"/>
        <v>0</v>
      </c>
    </row>
    <row r="1559" spans="1:24" ht="12.75" customHeight="1" x14ac:dyDescent="0.25">
      <c r="A1559" s="2" t="s">
        <v>250</v>
      </c>
      <c r="B1559" s="227" t="s">
        <v>719</v>
      </c>
      <c r="C1559" s="84" t="s">
        <v>148</v>
      </c>
      <c r="D1559" s="1">
        <v>1</v>
      </c>
      <c r="E1559" s="143">
        <f>H1559</f>
        <v>7000</v>
      </c>
      <c r="F1559" s="144">
        <f>E1559*D1559</f>
        <v>7000</v>
      </c>
      <c r="H1559" s="146">
        <v>7000</v>
      </c>
      <c r="J1559" s="264">
        <v>930.66676927050798</v>
      </c>
      <c r="K1559" s="264">
        <v>325.73336924467776</v>
      </c>
      <c r="L1559" s="264">
        <v>4304.3188003491814</v>
      </c>
      <c r="M1559" s="264">
        <v>84.442351458214219</v>
      </c>
      <c r="N1559" s="264">
        <v>1354.8387096774193</v>
      </c>
      <c r="O1559" s="264">
        <f t="shared" si="177"/>
        <v>7000</v>
      </c>
      <c r="P1559" s="264">
        <f t="shared" si="184"/>
        <v>7000</v>
      </c>
      <c r="Q1559" s="266">
        <f t="shared" si="183"/>
        <v>0</v>
      </c>
      <c r="T1559" s="264">
        <f t="shared" si="178"/>
        <v>930.66676927050798</v>
      </c>
      <c r="U1559" s="264">
        <f t="shared" si="179"/>
        <v>325.73336924467776</v>
      </c>
      <c r="V1559" s="264">
        <f t="shared" si="180"/>
        <v>4304.3188003491814</v>
      </c>
      <c r="W1559" s="264">
        <f t="shared" si="181"/>
        <v>84.442351458214219</v>
      </c>
      <c r="X1559" s="264">
        <f t="shared" si="182"/>
        <v>1354.8387096774193</v>
      </c>
    </row>
    <row r="1560" spans="1:24" ht="12.75" customHeight="1" x14ac:dyDescent="0.25">
      <c r="B1560" s="227"/>
      <c r="C1560" s="160"/>
      <c r="J1560" s="264">
        <v>0</v>
      </c>
      <c r="K1560" s="264">
        <v>0</v>
      </c>
      <c r="L1560" s="264">
        <v>0</v>
      </c>
      <c r="M1560" s="264">
        <v>0</v>
      </c>
      <c r="N1560" s="264">
        <v>0</v>
      </c>
      <c r="O1560" s="264">
        <f t="shared" si="177"/>
        <v>0</v>
      </c>
      <c r="P1560" s="264">
        <f t="shared" si="184"/>
        <v>0</v>
      </c>
      <c r="Q1560" s="266">
        <f t="shared" si="183"/>
        <v>0</v>
      </c>
      <c r="T1560" s="264">
        <f t="shared" si="178"/>
        <v>0</v>
      </c>
      <c r="U1560" s="264">
        <f t="shared" si="179"/>
        <v>0</v>
      </c>
      <c r="V1560" s="264">
        <f t="shared" si="180"/>
        <v>0</v>
      </c>
      <c r="W1560" s="264">
        <f t="shared" si="181"/>
        <v>0</v>
      </c>
      <c r="X1560" s="264">
        <f t="shared" si="182"/>
        <v>0</v>
      </c>
    </row>
    <row r="1561" spans="1:24" ht="12.75" customHeight="1" x14ac:dyDescent="0.25">
      <c r="B1561" s="227"/>
      <c r="C1561" s="160"/>
      <c r="J1561" s="264">
        <v>0</v>
      </c>
      <c r="K1561" s="264">
        <v>0</v>
      </c>
      <c r="L1561" s="264">
        <v>0</v>
      </c>
      <c r="M1561" s="264">
        <v>0</v>
      </c>
      <c r="N1561" s="264">
        <v>0</v>
      </c>
      <c r="O1561" s="264">
        <f t="shared" si="177"/>
        <v>0</v>
      </c>
      <c r="P1561" s="264">
        <f t="shared" si="184"/>
        <v>0</v>
      </c>
      <c r="Q1561" s="266">
        <f t="shared" si="183"/>
        <v>0</v>
      </c>
      <c r="T1561" s="264">
        <f t="shared" si="178"/>
        <v>0</v>
      </c>
      <c r="U1561" s="264">
        <f t="shared" si="179"/>
        <v>0</v>
      </c>
      <c r="V1561" s="264">
        <f t="shared" si="180"/>
        <v>0</v>
      </c>
      <c r="W1561" s="264">
        <f t="shared" si="181"/>
        <v>0</v>
      </c>
      <c r="X1561" s="264">
        <f t="shared" si="182"/>
        <v>0</v>
      </c>
    </row>
    <row r="1562" spans="1:24" ht="12.75" customHeight="1" x14ac:dyDescent="0.25">
      <c r="B1562" s="227"/>
      <c r="C1562" s="160"/>
      <c r="J1562" s="264">
        <v>0</v>
      </c>
      <c r="K1562" s="264">
        <v>0</v>
      </c>
      <c r="L1562" s="264">
        <v>0</v>
      </c>
      <c r="M1562" s="264">
        <v>0</v>
      </c>
      <c r="N1562" s="264">
        <v>0</v>
      </c>
      <c r="O1562" s="264">
        <f t="shared" si="177"/>
        <v>0</v>
      </c>
      <c r="P1562" s="264">
        <f t="shared" si="184"/>
        <v>0</v>
      </c>
      <c r="Q1562" s="266">
        <f t="shared" si="183"/>
        <v>0</v>
      </c>
      <c r="T1562" s="264">
        <f t="shared" si="178"/>
        <v>0</v>
      </c>
      <c r="U1562" s="264">
        <f t="shared" si="179"/>
        <v>0</v>
      </c>
      <c r="V1562" s="264">
        <f t="shared" si="180"/>
        <v>0</v>
      </c>
      <c r="W1562" s="264">
        <f t="shared" si="181"/>
        <v>0</v>
      </c>
      <c r="X1562" s="264">
        <f t="shared" si="182"/>
        <v>0</v>
      </c>
    </row>
    <row r="1563" spans="1:24" ht="12.75" customHeight="1" x14ac:dyDescent="0.25">
      <c r="B1563" s="227"/>
      <c r="C1563" s="160"/>
      <c r="J1563" s="264">
        <v>0</v>
      </c>
      <c r="K1563" s="264">
        <v>0</v>
      </c>
      <c r="L1563" s="264">
        <v>0</v>
      </c>
      <c r="M1563" s="264">
        <v>0</v>
      </c>
      <c r="N1563" s="264">
        <v>0</v>
      </c>
      <c r="O1563" s="264">
        <f t="shared" si="177"/>
        <v>0</v>
      </c>
      <c r="P1563" s="264">
        <f t="shared" si="184"/>
        <v>0</v>
      </c>
      <c r="Q1563" s="266">
        <f t="shared" si="183"/>
        <v>0</v>
      </c>
      <c r="T1563" s="264">
        <f t="shared" si="178"/>
        <v>0</v>
      </c>
      <c r="U1563" s="264">
        <f t="shared" si="179"/>
        <v>0</v>
      </c>
      <c r="V1563" s="264">
        <f t="shared" si="180"/>
        <v>0</v>
      </c>
      <c r="W1563" s="264">
        <f t="shared" si="181"/>
        <v>0</v>
      </c>
      <c r="X1563" s="264">
        <f t="shared" si="182"/>
        <v>0</v>
      </c>
    </row>
    <row r="1564" spans="1:24" ht="12.75" customHeight="1" x14ac:dyDescent="0.25">
      <c r="B1564" s="227"/>
      <c r="C1564" s="160"/>
      <c r="J1564" s="264">
        <v>0</v>
      </c>
      <c r="K1564" s="264">
        <v>0</v>
      </c>
      <c r="L1564" s="264">
        <v>0</v>
      </c>
      <c r="M1564" s="264">
        <v>0</v>
      </c>
      <c r="N1564" s="264">
        <v>0</v>
      </c>
      <c r="O1564" s="264">
        <f t="shared" si="177"/>
        <v>0</v>
      </c>
      <c r="P1564" s="264">
        <f t="shared" si="184"/>
        <v>0</v>
      </c>
      <c r="Q1564" s="266">
        <f t="shared" si="183"/>
        <v>0</v>
      </c>
      <c r="T1564" s="264">
        <f t="shared" si="178"/>
        <v>0</v>
      </c>
      <c r="U1564" s="264">
        <f t="shared" si="179"/>
        <v>0</v>
      </c>
      <c r="V1564" s="264">
        <f t="shared" si="180"/>
        <v>0</v>
      </c>
      <c r="W1564" s="264">
        <f t="shared" si="181"/>
        <v>0</v>
      </c>
      <c r="X1564" s="264">
        <f t="shared" si="182"/>
        <v>0</v>
      </c>
    </row>
    <row r="1565" spans="1:24" ht="12.75" customHeight="1" x14ac:dyDescent="0.25">
      <c r="B1565" s="227"/>
      <c r="C1565" s="160"/>
      <c r="J1565" s="264">
        <v>0</v>
      </c>
      <c r="K1565" s="264">
        <v>0</v>
      </c>
      <c r="L1565" s="264">
        <v>0</v>
      </c>
      <c r="M1565" s="264">
        <v>0</v>
      </c>
      <c r="N1565" s="264">
        <v>0</v>
      </c>
      <c r="O1565" s="264">
        <f t="shared" si="177"/>
        <v>0</v>
      </c>
      <c r="P1565" s="264">
        <f t="shared" si="184"/>
        <v>0</v>
      </c>
      <c r="Q1565" s="266">
        <f t="shared" si="183"/>
        <v>0</v>
      </c>
      <c r="T1565" s="264">
        <f t="shared" si="178"/>
        <v>0</v>
      </c>
      <c r="U1565" s="264">
        <f t="shared" si="179"/>
        <v>0</v>
      </c>
      <c r="V1565" s="264">
        <f t="shared" si="180"/>
        <v>0</v>
      </c>
      <c r="W1565" s="264">
        <f t="shared" si="181"/>
        <v>0</v>
      </c>
      <c r="X1565" s="264">
        <f t="shared" si="182"/>
        <v>0</v>
      </c>
    </row>
    <row r="1566" spans="1:24" ht="12.75" customHeight="1" x14ac:dyDescent="0.25">
      <c r="B1566" s="227"/>
      <c r="C1566" s="160"/>
      <c r="J1566" s="264">
        <v>0</v>
      </c>
      <c r="K1566" s="264">
        <v>0</v>
      </c>
      <c r="L1566" s="264">
        <v>0</v>
      </c>
      <c r="M1566" s="264">
        <v>0</v>
      </c>
      <c r="N1566" s="264">
        <v>0</v>
      </c>
      <c r="O1566" s="264">
        <f t="shared" si="177"/>
        <v>0</v>
      </c>
      <c r="P1566" s="264">
        <f t="shared" si="184"/>
        <v>0</v>
      </c>
      <c r="Q1566" s="266">
        <f t="shared" si="183"/>
        <v>0</v>
      </c>
      <c r="T1566" s="264">
        <f t="shared" si="178"/>
        <v>0</v>
      </c>
      <c r="U1566" s="264">
        <f t="shared" si="179"/>
        <v>0</v>
      </c>
      <c r="V1566" s="264">
        <f t="shared" si="180"/>
        <v>0</v>
      </c>
      <c r="W1566" s="264">
        <f t="shared" si="181"/>
        <v>0</v>
      </c>
      <c r="X1566" s="264">
        <f t="shared" si="182"/>
        <v>0</v>
      </c>
    </row>
    <row r="1567" spans="1:24" ht="12.75" customHeight="1" x14ac:dyDescent="0.25">
      <c r="A1567" s="2"/>
      <c r="B1567" s="227" t="s">
        <v>720</v>
      </c>
      <c r="C1567" s="84"/>
      <c r="D1567" s="1">
        <v>0</v>
      </c>
      <c r="J1567" s="264">
        <v>0</v>
      </c>
      <c r="K1567" s="264">
        <v>0</v>
      </c>
      <c r="L1567" s="264">
        <v>0</v>
      </c>
      <c r="M1567" s="264">
        <v>0</v>
      </c>
      <c r="N1567" s="264">
        <v>0</v>
      </c>
      <c r="O1567" s="264">
        <f t="shared" si="177"/>
        <v>0</v>
      </c>
      <c r="P1567" s="264">
        <f t="shared" si="184"/>
        <v>0</v>
      </c>
      <c r="Q1567" s="266">
        <f t="shared" si="183"/>
        <v>0</v>
      </c>
      <c r="T1567" s="264">
        <f t="shared" si="178"/>
        <v>0</v>
      </c>
      <c r="U1567" s="264">
        <f t="shared" si="179"/>
        <v>0</v>
      </c>
      <c r="V1567" s="264">
        <f t="shared" si="180"/>
        <v>0</v>
      </c>
      <c r="W1567" s="264">
        <f t="shared" si="181"/>
        <v>0</v>
      </c>
      <c r="X1567" s="264">
        <f t="shared" si="182"/>
        <v>0</v>
      </c>
    </row>
    <row r="1568" spans="1:24" ht="12.75" customHeight="1" x14ac:dyDescent="0.25">
      <c r="B1568" s="227"/>
      <c r="C1568" s="160"/>
      <c r="J1568" s="264">
        <v>0</v>
      </c>
      <c r="K1568" s="264">
        <v>0</v>
      </c>
      <c r="L1568" s="264">
        <v>0</v>
      </c>
      <c r="M1568" s="264">
        <v>0</v>
      </c>
      <c r="N1568" s="264">
        <v>0</v>
      </c>
      <c r="O1568" s="264">
        <f t="shared" si="177"/>
        <v>0</v>
      </c>
      <c r="P1568" s="264">
        <f t="shared" si="184"/>
        <v>0</v>
      </c>
      <c r="Q1568" s="266">
        <f t="shared" si="183"/>
        <v>0</v>
      </c>
      <c r="T1568" s="264">
        <f t="shared" si="178"/>
        <v>0</v>
      </c>
      <c r="U1568" s="264">
        <f t="shared" si="179"/>
        <v>0</v>
      </c>
      <c r="V1568" s="264">
        <f t="shared" si="180"/>
        <v>0</v>
      </c>
      <c r="W1568" s="264">
        <f t="shared" si="181"/>
        <v>0</v>
      </c>
      <c r="X1568" s="264">
        <f t="shared" si="182"/>
        <v>0</v>
      </c>
    </row>
    <row r="1569" spans="1:24" ht="12.75" customHeight="1" x14ac:dyDescent="0.25">
      <c r="A1569" s="2" t="s">
        <v>45</v>
      </c>
      <c r="B1569" s="227" t="s">
        <v>721</v>
      </c>
      <c r="C1569" s="84" t="s">
        <v>148</v>
      </c>
      <c r="D1569" s="1">
        <v>1</v>
      </c>
      <c r="E1569" s="143">
        <f>H1569</f>
        <v>12000</v>
      </c>
      <c r="F1569" s="144">
        <f>E1569*D1569</f>
        <v>12000</v>
      </c>
      <c r="H1569" s="146">
        <v>12000</v>
      </c>
      <c r="J1569" s="264">
        <v>1595.428747320871</v>
      </c>
      <c r="K1569" s="264">
        <v>558.4000615623047</v>
      </c>
      <c r="L1569" s="264">
        <v>7378.8322291700251</v>
      </c>
      <c r="M1569" s="264">
        <v>144.75831678551009</v>
      </c>
      <c r="N1569" s="264">
        <v>2322.5806451612902</v>
      </c>
      <c r="O1569" s="264">
        <f t="shared" si="177"/>
        <v>12000</v>
      </c>
      <c r="P1569" s="264">
        <f t="shared" si="184"/>
        <v>12000</v>
      </c>
      <c r="Q1569" s="266">
        <f t="shared" si="183"/>
        <v>0</v>
      </c>
      <c r="T1569" s="264">
        <f t="shared" si="178"/>
        <v>1595.428747320871</v>
      </c>
      <c r="U1569" s="264">
        <f t="shared" si="179"/>
        <v>558.4000615623047</v>
      </c>
      <c r="V1569" s="264">
        <f t="shared" si="180"/>
        <v>7378.8322291700251</v>
      </c>
      <c r="W1569" s="264">
        <f t="shared" si="181"/>
        <v>144.75831678551009</v>
      </c>
      <c r="X1569" s="264">
        <f t="shared" si="182"/>
        <v>2322.5806451612902</v>
      </c>
    </row>
    <row r="1570" spans="1:24" ht="12.75" customHeight="1" x14ac:dyDescent="0.25">
      <c r="B1570" s="227"/>
      <c r="C1570" s="160"/>
      <c r="J1570" s="264">
        <v>0</v>
      </c>
      <c r="K1570" s="264">
        <v>0</v>
      </c>
      <c r="L1570" s="264">
        <v>0</v>
      </c>
      <c r="M1570" s="264">
        <v>0</v>
      </c>
      <c r="N1570" s="264">
        <v>0</v>
      </c>
      <c r="O1570" s="264">
        <f t="shared" si="177"/>
        <v>0</v>
      </c>
      <c r="P1570" s="264">
        <f t="shared" si="184"/>
        <v>0</v>
      </c>
      <c r="Q1570" s="266">
        <f t="shared" si="183"/>
        <v>0</v>
      </c>
      <c r="T1570" s="264">
        <f t="shared" si="178"/>
        <v>0</v>
      </c>
      <c r="U1570" s="264">
        <f t="shared" si="179"/>
        <v>0</v>
      </c>
      <c r="V1570" s="264">
        <f t="shared" si="180"/>
        <v>0</v>
      </c>
      <c r="W1570" s="264">
        <f t="shared" si="181"/>
        <v>0</v>
      </c>
      <c r="X1570" s="264">
        <f t="shared" si="182"/>
        <v>0</v>
      </c>
    </row>
    <row r="1571" spans="1:24" ht="12.75" customHeight="1" x14ac:dyDescent="0.25">
      <c r="B1571" s="227"/>
      <c r="C1571" s="160"/>
      <c r="J1571" s="264">
        <v>0</v>
      </c>
      <c r="K1571" s="264">
        <v>0</v>
      </c>
      <c r="L1571" s="264">
        <v>0</v>
      </c>
      <c r="M1571" s="264">
        <v>0</v>
      </c>
      <c r="N1571" s="264">
        <v>0</v>
      </c>
      <c r="O1571" s="264">
        <f t="shared" si="177"/>
        <v>0</v>
      </c>
      <c r="P1571" s="264">
        <f t="shared" si="184"/>
        <v>0</v>
      </c>
      <c r="Q1571" s="266">
        <f t="shared" si="183"/>
        <v>0</v>
      </c>
      <c r="T1571" s="264">
        <f t="shared" si="178"/>
        <v>0</v>
      </c>
      <c r="U1571" s="264">
        <f t="shared" si="179"/>
        <v>0</v>
      </c>
      <c r="V1571" s="264">
        <f t="shared" si="180"/>
        <v>0</v>
      </c>
      <c r="W1571" s="264">
        <f t="shared" si="181"/>
        <v>0</v>
      </c>
      <c r="X1571" s="264">
        <f t="shared" si="182"/>
        <v>0</v>
      </c>
    </row>
    <row r="1572" spans="1:24" ht="12.75" customHeight="1" x14ac:dyDescent="0.25">
      <c r="B1572" s="227"/>
      <c r="C1572" s="160"/>
      <c r="J1572" s="264">
        <v>0</v>
      </c>
      <c r="K1572" s="264">
        <v>0</v>
      </c>
      <c r="L1572" s="264">
        <v>0</v>
      </c>
      <c r="M1572" s="264">
        <v>0</v>
      </c>
      <c r="N1572" s="264">
        <v>0</v>
      </c>
      <c r="O1572" s="264">
        <f t="shared" si="177"/>
        <v>0</v>
      </c>
      <c r="P1572" s="264">
        <f t="shared" si="184"/>
        <v>0</v>
      </c>
      <c r="Q1572" s="266">
        <f t="shared" si="183"/>
        <v>0</v>
      </c>
      <c r="T1572" s="264">
        <f t="shared" si="178"/>
        <v>0</v>
      </c>
      <c r="U1572" s="264">
        <f t="shared" si="179"/>
        <v>0</v>
      </c>
      <c r="V1572" s="264">
        <f t="shared" si="180"/>
        <v>0</v>
      </c>
      <c r="W1572" s="264">
        <f t="shared" si="181"/>
        <v>0</v>
      </c>
      <c r="X1572" s="264">
        <f t="shared" si="182"/>
        <v>0</v>
      </c>
    </row>
    <row r="1573" spans="1:24" ht="12.75" customHeight="1" x14ac:dyDescent="0.25">
      <c r="B1573" s="227"/>
      <c r="C1573" s="160"/>
      <c r="J1573" s="264">
        <v>0</v>
      </c>
      <c r="K1573" s="264">
        <v>0</v>
      </c>
      <c r="L1573" s="264">
        <v>0</v>
      </c>
      <c r="M1573" s="264">
        <v>0</v>
      </c>
      <c r="N1573" s="264">
        <v>0</v>
      </c>
      <c r="O1573" s="264">
        <f t="shared" si="177"/>
        <v>0</v>
      </c>
      <c r="P1573" s="264">
        <f t="shared" si="184"/>
        <v>0</v>
      </c>
      <c r="Q1573" s="266">
        <f t="shared" si="183"/>
        <v>0</v>
      </c>
      <c r="T1573" s="264">
        <f t="shared" si="178"/>
        <v>0</v>
      </c>
      <c r="U1573" s="264">
        <f t="shared" si="179"/>
        <v>0</v>
      </c>
      <c r="V1573" s="264">
        <f t="shared" si="180"/>
        <v>0</v>
      </c>
      <c r="W1573" s="264">
        <f t="shared" si="181"/>
        <v>0</v>
      </c>
      <c r="X1573" s="264">
        <f t="shared" si="182"/>
        <v>0</v>
      </c>
    </row>
    <row r="1574" spans="1:24" ht="12.75" customHeight="1" x14ac:dyDescent="0.25">
      <c r="B1574" s="227"/>
      <c r="C1574" s="160"/>
      <c r="J1574" s="264">
        <v>0</v>
      </c>
      <c r="K1574" s="264">
        <v>0</v>
      </c>
      <c r="L1574" s="264">
        <v>0</v>
      </c>
      <c r="M1574" s="264">
        <v>0</v>
      </c>
      <c r="N1574" s="264">
        <v>0</v>
      </c>
      <c r="O1574" s="264">
        <f t="shared" si="177"/>
        <v>0</v>
      </c>
      <c r="P1574" s="264">
        <f t="shared" si="184"/>
        <v>0</v>
      </c>
      <c r="Q1574" s="266">
        <f t="shared" si="183"/>
        <v>0</v>
      </c>
      <c r="T1574" s="264">
        <f t="shared" si="178"/>
        <v>0</v>
      </c>
      <c r="U1574" s="264">
        <f t="shared" si="179"/>
        <v>0</v>
      </c>
      <c r="V1574" s="264">
        <f t="shared" si="180"/>
        <v>0</v>
      </c>
      <c r="W1574" s="264">
        <f t="shared" si="181"/>
        <v>0</v>
      </c>
      <c r="X1574" s="264">
        <f t="shared" si="182"/>
        <v>0</v>
      </c>
    </row>
    <row r="1575" spans="1:24" ht="12.75" customHeight="1" x14ac:dyDescent="0.25">
      <c r="B1575" s="227"/>
      <c r="C1575" s="160"/>
      <c r="J1575" s="264">
        <v>0</v>
      </c>
      <c r="K1575" s="264">
        <v>0</v>
      </c>
      <c r="L1575" s="264">
        <v>0</v>
      </c>
      <c r="M1575" s="264">
        <v>0</v>
      </c>
      <c r="N1575" s="264">
        <v>0</v>
      </c>
      <c r="O1575" s="264">
        <f t="shared" si="177"/>
        <v>0</v>
      </c>
      <c r="P1575" s="264">
        <f t="shared" si="184"/>
        <v>0</v>
      </c>
      <c r="Q1575" s="266">
        <f t="shared" si="183"/>
        <v>0</v>
      </c>
      <c r="T1575" s="264">
        <f t="shared" si="178"/>
        <v>0</v>
      </c>
      <c r="U1575" s="264">
        <f t="shared" si="179"/>
        <v>0</v>
      </c>
      <c r="V1575" s="264">
        <f t="shared" si="180"/>
        <v>0</v>
      </c>
      <c r="W1575" s="264">
        <f t="shared" si="181"/>
        <v>0</v>
      </c>
      <c r="X1575" s="264">
        <f t="shared" si="182"/>
        <v>0</v>
      </c>
    </row>
    <row r="1576" spans="1:24" ht="12.75" customHeight="1" x14ac:dyDescent="0.25">
      <c r="B1576" s="227"/>
      <c r="C1576" s="160"/>
      <c r="J1576" s="264">
        <v>0</v>
      </c>
      <c r="K1576" s="264">
        <v>0</v>
      </c>
      <c r="L1576" s="264">
        <v>0</v>
      </c>
      <c r="M1576" s="264">
        <v>0</v>
      </c>
      <c r="N1576" s="264">
        <v>0</v>
      </c>
      <c r="O1576" s="264">
        <f t="shared" si="177"/>
        <v>0</v>
      </c>
      <c r="P1576" s="264">
        <f t="shared" si="184"/>
        <v>0</v>
      </c>
      <c r="Q1576" s="266">
        <f t="shared" si="183"/>
        <v>0</v>
      </c>
      <c r="T1576" s="264">
        <f t="shared" si="178"/>
        <v>0</v>
      </c>
      <c r="U1576" s="264">
        <f t="shared" si="179"/>
        <v>0</v>
      </c>
      <c r="V1576" s="264">
        <f t="shared" si="180"/>
        <v>0</v>
      </c>
      <c r="W1576" s="264">
        <f t="shared" si="181"/>
        <v>0</v>
      </c>
      <c r="X1576" s="264">
        <f t="shared" si="182"/>
        <v>0</v>
      </c>
    </row>
    <row r="1577" spans="1:24" ht="12.75" customHeight="1" x14ac:dyDescent="0.25">
      <c r="A1577" s="2"/>
      <c r="B1577" s="227" t="s">
        <v>720</v>
      </c>
      <c r="C1577" s="84"/>
      <c r="D1577" s="1">
        <v>0</v>
      </c>
      <c r="J1577" s="264">
        <v>0</v>
      </c>
      <c r="K1577" s="264">
        <v>0</v>
      </c>
      <c r="L1577" s="264">
        <v>0</v>
      </c>
      <c r="M1577" s="264">
        <v>0</v>
      </c>
      <c r="N1577" s="264">
        <v>0</v>
      </c>
      <c r="O1577" s="264">
        <f t="shared" si="177"/>
        <v>0</v>
      </c>
      <c r="P1577" s="264">
        <f t="shared" si="184"/>
        <v>0</v>
      </c>
      <c r="Q1577" s="266">
        <f t="shared" si="183"/>
        <v>0</v>
      </c>
      <c r="T1577" s="264">
        <f t="shared" si="178"/>
        <v>0</v>
      </c>
      <c r="U1577" s="264">
        <f t="shared" si="179"/>
        <v>0</v>
      </c>
      <c r="V1577" s="264">
        <f t="shared" si="180"/>
        <v>0</v>
      </c>
      <c r="W1577" s="264">
        <f t="shared" si="181"/>
        <v>0</v>
      </c>
      <c r="X1577" s="264">
        <f t="shared" si="182"/>
        <v>0</v>
      </c>
    </row>
    <row r="1578" spans="1:24" ht="12.75" customHeight="1" x14ac:dyDescent="0.25">
      <c r="B1578" s="227"/>
      <c r="C1578" s="160"/>
      <c r="J1578" s="264">
        <v>0</v>
      </c>
      <c r="K1578" s="264">
        <v>0</v>
      </c>
      <c r="L1578" s="264">
        <v>0</v>
      </c>
      <c r="M1578" s="264">
        <v>0</v>
      </c>
      <c r="N1578" s="264">
        <v>0</v>
      </c>
      <c r="O1578" s="264">
        <f t="shared" si="177"/>
        <v>0</v>
      </c>
      <c r="P1578" s="264">
        <f t="shared" si="184"/>
        <v>0</v>
      </c>
      <c r="Q1578" s="266">
        <f t="shared" si="183"/>
        <v>0</v>
      </c>
      <c r="T1578" s="264">
        <f t="shared" si="178"/>
        <v>0</v>
      </c>
      <c r="U1578" s="264">
        <f t="shared" si="179"/>
        <v>0</v>
      </c>
      <c r="V1578" s="264">
        <f t="shared" si="180"/>
        <v>0</v>
      </c>
      <c r="W1578" s="264">
        <f t="shared" si="181"/>
        <v>0</v>
      </c>
      <c r="X1578" s="264">
        <f t="shared" si="182"/>
        <v>0</v>
      </c>
    </row>
    <row r="1579" spans="1:24" ht="12.75" customHeight="1" x14ac:dyDescent="0.25">
      <c r="A1579" s="2" t="s">
        <v>110</v>
      </c>
      <c r="B1579" s="227" t="s">
        <v>722</v>
      </c>
      <c r="C1579" s="84" t="s">
        <v>148</v>
      </c>
      <c r="D1579" s="1">
        <v>1</v>
      </c>
      <c r="E1579" s="143">
        <f>H1579</f>
        <v>7000</v>
      </c>
      <c r="F1579" s="144">
        <f>E1579*D1579</f>
        <v>7000</v>
      </c>
      <c r="H1579" s="146">
        <v>7000</v>
      </c>
      <c r="J1579" s="264">
        <v>930.66676927050798</v>
      </c>
      <c r="K1579" s="264">
        <v>325.73336924467776</v>
      </c>
      <c r="L1579" s="264">
        <v>4304.3188003491814</v>
      </c>
      <c r="M1579" s="264">
        <v>84.442351458214219</v>
      </c>
      <c r="N1579" s="264">
        <v>1354.8387096774193</v>
      </c>
      <c r="O1579" s="264">
        <f t="shared" si="177"/>
        <v>7000</v>
      </c>
      <c r="P1579" s="264">
        <f t="shared" si="184"/>
        <v>7000</v>
      </c>
      <c r="Q1579" s="266">
        <f t="shared" si="183"/>
        <v>0</v>
      </c>
      <c r="T1579" s="264">
        <f t="shared" si="178"/>
        <v>930.66676927050798</v>
      </c>
      <c r="U1579" s="264">
        <f t="shared" si="179"/>
        <v>325.73336924467776</v>
      </c>
      <c r="V1579" s="264">
        <f t="shared" si="180"/>
        <v>4304.3188003491814</v>
      </c>
      <c r="W1579" s="264">
        <f t="shared" si="181"/>
        <v>84.442351458214219</v>
      </c>
      <c r="X1579" s="264">
        <f t="shared" si="182"/>
        <v>1354.8387096774193</v>
      </c>
    </row>
    <row r="1580" spans="1:24" ht="12.75" customHeight="1" x14ac:dyDescent="0.25">
      <c r="B1580" s="227"/>
      <c r="C1580" s="160"/>
      <c r="J1580" s="264">
        <v>0</v>
      </c>
      <c r="K1580" s="264">
        <v>0</v>
      </c>
      <c r="L1580" s="264">
        <v>0</v>
      </c>
      <c r="M1580" s="264">
        <v>0</v>
      </c>
      <c r="N1580" s="264">
        <v>0</v>
      </c>
      <c r="O1580" s="264">
        <f t="shared" si="177"/>
        <v>0</v>
      </c>
      <c r="P1580" s="264">
        <f t="shared" si="184"/>
        <v>0</v>
      </c>
      <c r="Q1580" s="266">
        <f t="shared" si="183"/>
        <v>0</v>
      </c>
      <c r="T1580" s="264">
        <f t="shared" si="178"/>
        <v>0</v>
      </c>
      <c r="U1580" s="264">
        <f t="shared" si="179"/>
        <v>0</v>
      </c>
      <c r="V1580" s="264">
        <f t="shared" si="180"/>
        <v>0</v>
      </c>
      <c r="W1580" s="264">
        <f t="shared" si="181"/>
        <v>0</v>
      </c>
      <c r="X1580" s="264">
        <f t="shared" si="182"/>
        <v>0</v>
      </c>
    </row>
    <row r="1581" spans="1:24" ht="12.75" customHeight="1" x14ac:dyDescent="0.25">
      <c r="B1581" s="227"/>
      <c r="C1581" s="160"/>
      <c r="J1581" s="264">
        <v>0</v>
      </c>
      <c r="K1581" s="264">
        <v>0</v>
      </c>
      <c r="L1581" s="264">
        <v>0</v>
      </c>
      <c r="M1581" s="264">
        <v>0</v>
      </c>
      <c r="N1581" s="264">
        <v>0</v>
      </c>
      <c r="O1581" s="264">
        <f t="shared" si="177"/>
        <v>0</v>
      </c>
      <c r="P1581" s="264">
        <f t="shared" si="184"/>
        <v>0</v>
      </c>
      <c r="Q1581" s="266">
        <f t="shared" si="183"/>
        <v>0</v>
      </c>
      <c r="T1581" s="264">
        <f t="shared" si="178"/>
        <v>0</v>
      </c>
      <c r="U1581" s="264">
        <f t="shared" si="179"/>
        <v>0</v>
      </c>
      <c r="V1581" s="264">
        <f t="shared" si="180"/>
        <v>0</v>
      </c>
      <c r="W1581" s="264">
        <f t="shared" si="181"/>
        <v>0</v>
      </c>
      <c r="X1581" s="264">
        <f t="shared" si="182"/>
        <v>0</v>
      </c>
    </row>
    <row r="1582" spans="1:24" ht="12.75" customHeight="1" x14ac:dyDescent="0.25">
      <c r="B1582" s="227"/>
      <c r="C1582" s="160"/>
      <c r="J1582" s="264">
        <v>0</v>
      </c>
      <c r="K1582" s="264">
        <v>0</v>
      </c>
      <c r="L1582" s="264">
        <v>0</v>
      </c>
      <c r="M1582" s="264">
        <v>0</v>
      </c>
      <c r="N1582" s="264">
        <v>0</v>
      </c>
      <c r="O1582" s="264">
        <f t="shared" si="177"/>
        <v>0</v>
      </c>
      <c r="P1582" s="264">
        <f t="shared" si="184"/>
        <v>0</v>
      </c>
      <c r="Q1582" s="266">
        <f t="shared" si="183"/>
        <v>0</v>
      </c>
      <c r="T1582" s="264">
        <f t="shared" si="178"/>
        <v>0</v>
      </c>
      <c r="U1582" s="264">
        <f t="shared" si="179"/>
        <v>0</v>
      </c>
      <c r="V1582" s="264">
        <f t="shared" si="180"/>
        <v>0</v>
      </c>
      <c r="W1582" s="264">
        <f t="shared" si="181"/>
        <v>0</v>
      </c>
      <c r="X1582" s="264">
        <f t="shared" si="182"/>
        <v>0</v>
      </c>
    </row>
    <row r="1583" spans="1:24" ht="12.75" customHeight="1" x14ac:dyDescent="0.25">
      <c r="B1583" s="227"/>
      <c r="C1583" s="160"/>
      <c r="J1583" s="264">
        <v>0</v>
      </c>
      <c r="K1583" s="264">
        <v>0</v>
      </c>
      <c r="L1583" s="264">
        <v>0</v>
      </c>
      <c r="M1583" s="264">
        <v>0</v>
      </c>
      <c r="N1583" s="264">
        <v>0</v>
      </c>
      <c r="O1583" s="264">
        <f t="shared" si="177"/>
        <v>0</v>
      </c>
      <c r="P1583" s="264">
        <f t="shared" si="184"/>
        <v>0</v>
      </c>
      <c r="Q1583" s="266">
        <f t="shared" si="183"/>
        <v>0</v>
      </c>
      <c r="T1583" s="264">
        <f t="shared" si="178"/>
        <v>0</v>
      </c>
      <c r="U1583" s="264">
        <f t="shared" si="179"/>
        <v>0</v>
      </c>
      <c r="V1583" s="264">
        <f t="shared" si="180"/>
        <v>0</v>
      </c>
      <c r="W1583" s="264">
        <f t="shared" si="181"/>
        <v>0</v>
      </c>
      <c r="X1583" s="264">
        <f t="shared" si="182"/>
        <v>0</v>
      </c>
    </row>
    <row r="1584" spans="1:24" ht="12.75" customHeight="1" x14ac:dyDescent="0.25">
      <c r="B1584" s="227"/>
      <c r="C1584" s="160"/>
      <c r="J1584" s="264">
        <v>0</v>
      </c>
      <c r="K1584" s="264">
        <v>0</v>
      </c>
      <c r="L1584" s="264">
        <v>0</v>
      </c>
      <c r="M1584" s="264">
        <v>0</v>
      </c>
      <c r="N1584" s="264">
        <v>0</v>
      </c>
      <c r="O1584" s="264">
        <f t="shared" si="177"/>
        <v>0</v>
      </c>
      <c r="P1584" s="264">
        <f t="shared" si="184"/>
        <v>0</v>
      </c>
      <c r="Q1584" s="266">
        <f t="shared" si="183"/>
        <v>0</v>
      </c>
      <c r="T1584" s="264">
        <f t="shared" si="178"/>
        <v>0</v>
      </c>
      <c r="U1584" s="264">
        <f t="shared" si="179"/>
        <v>0</v>
      </c>
      <c r="V1584" s="264">
        <f t="shared" si="180"/>
        <v>0</v>
      </c>
      <c r="W1584" s="264">
        <f t="shared" si="181"/>
        <v>0</v>
      </c>
      <c r="X1584" s="264">
        <f t="shared" si="182"/>
        <v>0</v>
      </c>
    </row>
    <row r="1585" spans="1:24" ht="12.75" customHeight="1" x14ac:dyDescent="0.25">
      <c r="B1585" s="227"/>
      <c r="C1585" s="160"/>
      <c r="J1585" s="264">
        <v>0</v>
      </c>
      <c r="K1585" s="264">
        <v>0</v>
      </c>
      <c r="L1585" s="264">
        <v>0</v>
      </c>
      <c r="M1585" s="264">
        <v>0</v>
      </c>
      <c r="N1585" s="264">
        <v>0</v>
      </c>
      <c r="O1585" s="264">
        <f t="shared" si="177"/>
        <v>0</v>
      </c>
      <c r="P1585" s="264">
        <f t="shared" si="184"/>
        <v>0</v>
      </c>
      <c r="Q1585" s="266">
        <f t="shared" si="183"/>
        <v>0</v>
      </c>
      <c r="T1585" s="264">
        <f t="shared" si="178"/>
        <v>0</v>
      </c>
      <c r="U1585" s="264">
        <f t="shared" si="179"/>
        <v>0</v>
      </c>
      <c r="V1585" s="264">
        <f t="shared" si="180"/>
        <v>0</v>
      </c>
      <c r="W1585" s="264">
        <f t="shared" si="181"/>
        <v>0</v>
      </c>
      <c r="X1585" s="264">
        <f t="shared" si="182"/>
        <v>0</v>
      </c>
    </row>
    <row r="1586" spans="1:24" ht="12.75" customHeight="1" x14ac:dyDescent="0.25">
      <c r="B1586" s="227"/>
      <c r="C1586" s="160"/>
      <c r="J1586" s="264">
        <v>0</v>
      </c>
      <c r="K1586" s="264">
        <v>0</v>
      </c>
      <c r="L1586" s="264">
        <v>0</v>
      </c>
      <c r="M1586" s="264">
        <v>0</v>
      </c>
      <c r="N1586" s="264">
        <v>0</v>
      </c>
      <c r="O1586" s="264">
        <f t="shared" si="177"/>
        <v>0</v>
      </c>
      <c r="P1586" s="264">
        <f t="shared" si="184"/>
        <v>0</v>
      </c>
      <c r="Q1586" s="266">
        <f t="shared" si="183"/>
        <v>0</v>
      </c>
      <c r="T1586" s="264">
        <f t="shared" si="178"/>
        <v>0</v>
      </c>
      <c r="U1586" s="264">
        <f t="shared" si="179"/>
        <v>0</v>
      </c>
      <c r="V1586" s="264">
        <f t="shared" si="180"/>
        <v>0</v>
      </c>
      <c r="W1586" s="264">
        <f t="shared" si="181"/>
        <v>0</v>
      </c>
      <c r="X1586" s="264">
        <f t="shared" si="182"/>
        <v>0</v>
      </c>
    </row>
    <row r="1587" spans="1:24" ht="12.75" customHeight="1" x14ac:dyDescent="0.25">
      <c r="A1587" s="2"/>
      <c r="B1587" s="227" t="s">
        <v>723</v>
      </c>
      <c r="C1587" s="84"/>
      <c r="D1587" s="1">
        <v>0</v>
      </c>
      <c r="J1587" s="264">
        <v>0</v>
      </c>
      <c r="K1587" s="264">
        <v>0</v>
      </c>
      <c r="L1587" s="264">
        <v>0</v>
      </c>
      <c r="M1587" s="264">
        <v>0</v>
      </c>
      <c r="N1587" s="264">
        <v>0</v>
      </c>
      <c r="O1587" s="264">
        <f t="shared" si="177"/>
        <v>0</v>
      </c>
      <c r="P1587" s="264">
        <f t="shared" si="184"/>
        <v>0</v>
      </c>
      <c r="Q1587" s="266">
        <f t="shared" si="183"/>
        <v>0</v>
      </c>
      <c r="T1587" s="264">
        <f t="shared" si="178"/>
        <v>0</v>
      </c>
      <c r="U1587" s="264">
        <f t="shared" si="179"/>
        <v>0</v>
      </c>
      <c r="V1587" s="264">
        <f t="shared" si="180"/>
        <v>0</v>
      </c>
      <c r="W1587" s="264">
        <f t="shared" si="181"/>
        <v>0</v>
      </c>
      <c r="X1587" s="264">
        <f t="shared" si="182"/>
        <v>0</v>
      </c>
    </row>
    <row r="1588" spans="1:24" ht="12.75" customHeight="1" x14ac:dyDescent="0.25">
      <c r="B1588" s="227"/>
      <c r="C1588" s="160"/>
      <c r="J1588" s="264">
        <v>0</v>
      </c>
      <c r="K1588" s="264">
        <v>0</v>
      </c>
      <c r="L1588" s="264">
        <v>0</v>
      </c>
      <c r="M1588" s="264">
        <v>0</v>
      </c>
      <c r="N1588" s="264">
        <v>0</v>
      </c>
      <c r="O1588" s="264">
        <f t="shared" si="177"/>
        <v>0</v>
      </c>
      <c r="P1588" s="264">
        <f t="shared" si="184"/>
        <v>0</v>
      </c>
      <c r="Q1588" s="266">
        <f t="shared" si="183"/>
        <v>0</v>
      </c>
      <c r="T1588" s="264">
        <f t="shared" si="178"/>
        <v>0</v>
      </c>
      <c r="U1588" s="264">
        <f t="shared" si="179"/>
        <v>0</v>
      </c>
      <c r="V1588" s="264">
        <f t="shared" si="180"/>
        <v>0</v>
      </c>
      <c r="W1588" s="264">
        <f t="shared" si="181"/>
        <v>0</v>
      </c>
      <c r="X1588" s="264">
        <f t="shared" si="182"/>
        <v>0</v>
      </c>
    </row>
    <row r="1589" spans="1:24" ht="12.75" customHeight="1" x14ac:dyDescent="0.25">
      <c r="A1589" s="2" t="s">
        <v>180</v>
      </c>
      <c r="B1589" s="227" t="s">
        <v>724</v>
      </c>
      <c r="C1589" s="84" t="s">
        <v>148</v>
      </c>
      <c r="D1589" s="1">
        <v>5</v>
      </c>
      <c r="E1589" s="143">
        <f>H1589</f>
        <v>16000</v>
      </c>
      <c r="F1589" s="144">
        <f>E1589*D1589</f>
        <v>80000</v>
      </c>
      <c r="H1589" s="146">
        <v>16000</v>
      </c>
      <c r="J1589" s="264">
        <v>2127.2383297611614</v>
      </c>
      <c r="K1589" s="264">
        <v>744.53341541640623</v>
      </c>
      <c r="L1589" s="264">
        <v>9838.4429722266996</v>
      </c>
      <c r="M1589" s="264">
        <v>193.01108904734679</v>
      </c>
      <c r="N1589" s="264">
        <v>3096.7741935483868</v>
      </c>
      <c r="O1589" s="264">
        <f t="shared" si="177"/>
        <v>16000</v>
      </c>
      <c r="P1589" s="264">
        <f t="shared" si="184"/>
        <v>80000</v>
      </c>
      <c r="Q1589" s="266">
        <f t="shared" si="183"/>
        <v>0</v>
      </c>
      <c r="T1589" s="264">
        <f t="shared" si="178"/>
        <v>10636.191648805807</v>
      </c>
      <c r="U1589" s="264">
        <f t="shared" si="179"/>
        <v>3722.667077082031</v>
      </c>
      <c r="V1589" s="264">
        <f t="shared" si="180"/>
        <v>49192.2148611335</v>
      </c>
      <c r="W1589" s="264">
        <f t="shared" si="181"/>
        <v>965.05544523673393</v>
      </c>
      <c r="X1589" s="264">
        <f t="shared" si="182"/>
        <v>15483.870967741934</v>
      </c>
    </row>
    <row r="1590" spans="1:24" ht="12.75" customHeight="1" x14ac:dyDescent="0.25">
      <c r="B1590" s="227"/>
      <c r="C1590" s="160"/>
      <c r="J1590" s="264">
        <v>0</v>
      </c>
      <c r="K1590" s="264">
        <v>0</v>
      </c>
      <c r="L1590" s="264">
        <v>0</v>
      </c>
      <c r="M1590" s="264">
        <v>0</v>
      </c>
      <c r="N1590" s="264">
        <v>0</v>
      </c>
      <c r="O1590" s="264">
        <f t="shared" si="177"/>
        <v>0</v>
      </c>
      <c r="P1590" s="264">
        <f t="shared" si="184"/>
        <v>0</v>
      </c>
      <c r="Q1590" s="266">
        <f t="shared" si="183"/>
        <v>0</v>
      </c>
      <c r="T1590" s="264">
        <f t="shared" si="178"/>
        <v>0</v>
      </c>
      <c r="U1590" s="264">
        <f t="shared" si="179"/>
        <v>0</v>
      </c>
      <c r="V1590" s="264">
        <f t="shared" si="180"/>
        <v>0</v>
      </c>
      <c r="W1590" s="264">
        <f t="shared" si="181"/>
        <v>0</v>
      </c>
      <c r="X1590" s="264">
        <f t="shared" si="182"/>
        <v>0</v>
      </c>
    </row>
    <row r="1591" spans="1:24" ht="12.75" customHeight="1" x14ac:dyDescent="0.25">
      <c r="B1591" s="227"/>
      <c r="C1591" s="160"/>
      <c r="J1591" s="264">
        <v>0</v>
      </c>
      <c r="K1591" s="264">
        <v>0</v>
      </c>
      <c r="L1591" s="264">
        <v>0</v>
      </c>
      <c r="M1591" s="264">
        <v>0</v>
      </c>
      <c r="N1591" s="264">
        <v>0</v>
      </c>
      <c r="O1591" s="264">
        <f t="shared" si="177"/>
        <v>0</v>
      </c>
      <c r="P1591" s="264">
        <f t="shared" si="184"/>
        <v>0</v>
      </c>
      <c r="Q1591" s="266">
        <f t="shared" si="183"/>
        <v>0</v>
      </c>
      <c r="T1591" s="264">
        <f t="shared" si="178"/>
        <v>0</v>
      </c>
      <c r="U1591" s="264">
        <f t="shared" si="179"/>
        <v>0</v>
      </c>
      <c r="V1591" s="264">
        <f t="shared" si="180"/>
        <v>0</v>
      </c>
      <c r="W1591" s="264">
        <f t="shared" si="181"/>
        <v>0</v>
      </c>
      <c r="X1591" s="264">
        <f t="shared" si="182"/>
        <v>0</v>
      </c>
    </row>
    <row r="1592" spans="1:24" ht="12.75" customHeight="1" x14ac:dyDescent="0.25">
      <c r="B1592" s="227"/>
      <c r="C1592" s="160"/>
      <c r="J1592" s="264">
        <v>0</v>
      </c>
      <c r="K1592" s="264">
        <v>0</v>
      </c>
      <c r="L1592" s="264">
        <v>0</v>
      </c>
      <c r="M1592" s="264">
        <v>0</v>
      </c>
      <c r="N1592" s="264">
        <v>0</v>
      </c>
      <c r="O1592" s="264">
        <f t="shared" si="177"/>
        <v>0</v>
      </c>
      <c r="P1592" s="264">
        <f t="shared" si="184"/>
        <v>0</v>
      </c>
      <c r="Q1592" s="266">
        <f t="shared" si="183"/>
        <v>0</v>
      </c>
      <c r="T1592" s="264">
        <f t="shared" si="178"/>
        <v>0</v>
      </c>
      <c r="U1592" s="264">
        <f t="shared" si="179"/>
        <v>0</v>
      </c>
      <c r="V1592" s="264">
        <f t="shared" si="180"/>
        <v>0</v>
      </c>
      <c r="W1592" s="264">
        <f t="shared" si="181"/>
        <v>0</v>
      </c>
      <c r="X1592" s="264">
        <f t="shared" si="182"/>
        <v>0</v>
      </c>
    </row>
    <row r="1593" spans="1:24" ht="12.75" customHeight="1" x14ac:dyDescent="0.25">
      <c r="B1593" s="227"/>
      <c r="C1593" s="160"/>
      <c r="J1593" s="264">
        <v>0</v>
      </c>
      <c r="K1593" s="264">
        <v>0</v>
      </c>
      <c r="L1593" s="264">
        <v>0</v>
      </c>
      <c r="M1593" s="264">
        <v>0</v>
      </c>
      <c r="N1593" s="264">
        <v>0</v>
      </c>
      <c r="O1593" s="264">
        <f t="shared" si="177"/>
        <v>0</v>
      </c>
      <c r="P1593" s="264">
        <f t="shared" si="184"/>
        <v>0</v>
      </c>
      <c r="Q1593" s="266">
        <f t="shared" si="183"/>
        <v>0</v>
      </c>
      <c r="T1593" s="264">
        <f t="shared" si="178"/>
        <v>0</v>
      </c>
      <c r="U1593" s="264">
        <f t="shared" si="179"/>
        <v>0</v>
      </c>
      <c r="V1593" s="264">
        <f t="shared" si="180"/>
        <v>0</v>
      </c>
      <c r="W1593" s="264">
        <f t="shared" si="181"/>
        <v>0</v>
      </c>
      <c r="X1593" s="264">
        <f t="shared" si="182"/>
        <v>0</v>
      </c>
    </row>
    <row r="1594" spans="1:24" ht="12.75" customHeight="1" x14ac:dyDescent="0.25">
      <c r="B1594" s="227"/>
      <c r="C1594" s="160"/>
      <c r="J1594" s="264">
        <v>0</v>
      </c>
      <c r="K1594" s="264">
        <v>0</v>
      </c>
      <c r="L1594" s="264">
        <v>0</v>
      </c>
      <c r="M1594" s="264">
        <v>0</v>
      </c>
      <c r="N1594" s="264">
        <v>0</v>
      </c>
      <c r="O1594" s="264">
        <f t="shared" si="177"/>
        <v>0</v>
      </c>
      <c r="P1594" s="264">
        <f t="shared" si="184"/>
        <v>0</v>
      </c>
      <c r="Q1594" s="266">
        <f t="shared" si="183"/>
        <v>0</v>
      </c>
      <c r="T1594" s="264">
        <f t="shared" si="178"/>
        <v>0</v>
      </c>
      <c r="U1594" s="264">
        <f t="shared" si="179"/>
        <v>0</v>
      </c>
      <c r="V1594" s="264">
        <f t="shared" si="180"/>
        <v>0</v>
      </c>
      <c r="W1594" s="264">
        <f t="shared" si="181"/>
        <v>0</v>
      </c>
      <c r="X1594" s="264">
        <f t="shared" si="182"/>
        <v>0</v>
      </c>
    </row>
    <row r="1595" spans="1:24" ht="12.75" customHeight="1" x14ac:dyDescent="0.25">
      <c r="B1595" s="227"/>
      <c r="C1595" s="160"/>
      <c r="J1595" s="264">
        <v>0</v>
      </c>
      <c r="K1595" s="264">
        <v>0</v>
      </c>
      <c r="L1595" s="264">
        <v>0</v>
      </c>
      <c r="M1595" s="264">
        <v>0</v>
      </c>
      <c r="N1595" s="264">
        <v>0</v>
      </c>
      <c r="O1595" s="264">
        <f t="shared" si="177"/>
        <v>0</v>
      </c>
      <c r="P1595" s="264">
        <f t="shared" si="184"/>
        <v>0</v>
      </c>
      <c r="Q1595" s="266">
        <f t="shared" si="183"/>
        <v>0</v>
      </c>
      <c r="T1595" s="264">
        <f t="shared" si="178"/>
        <v>0</v>
      </c>
      <c r="U1595" s="264">
        <f t="shared" si="179"/>
        <v>0</v>
      </c>
      <c r="V1595" s="264">
        <f t="shared" si="180"/>
        <v>0</v>
      </c>
      <c r="W1595" s="264">
        <f t="shared" si="181"/>
        <v>0</v>
      </c>
      <c r="X1595" s="264">
        <f t="shared" si="182"/>
        <v>0</v>
      </c>
    </row>
    <row r="1596" spans="1:24" ht="12.75" customHeight="1" x14ac:dyDescent="0.25">
      <c r="B1596" s="227"/>
      <c r="C1596" s="160"/>
      <c r="J1596" s="264">
        <v>0</v>
      </c>
      <c r="K1596" s="264">
        <v>0</v>
      </c>
      <c r="L1596" s="264">
        <v>0</v>
      </c>
      <c r="M1596" s="264">
        <v>0</v>
      </c>
      <c r="N1596" s="264">
        <v>0</v>
      </c>
      <c r="O1596" s="264">
        <f t="shared" si="177"/>
        <v>0</v>
      </c>
      <c r="P1596" s="264">
        <f t="shared" si="184"/>
        <v>0</v>
      </c>
      <c r="Q1596" s="266">
        <f t="shared" si="183"/>
        <v>0</v>
      </c>
      <c r="T1596" s="264">
        <f t="shared" si="178"/>
        <v>0</v>
      </c>
      <c r="U1596" s="264">
        <f t="shared" si="179"/>
        <v>0</v>
      </c>
      <c r="V1596" s="264">
        <f t="shared" si="180"/>
        <v>0</v>
      </c>
      <c r="W1596" s="264">
        <f t="shared" si="181"/>
        <v>0</v>
      </c>
      <c r="X1596" s="264">
        <f t="shared" si="182"/>
        <v>0</v>
      </c>
    </row>
    <row r="1597" spans="1:24" ht="12.75" customHeight="1" x14ac:dyDescent="0.25">
      <c r="A1597" s="2"/>
      <c r="B1597" s="125" t="s">
        <v>717</v>
      </c>
      <c r="C1597" s="84"/>
      <c r="D1597" s="1">
        <v>0</v>
      </c>
      <c r="J1597" s="264">
        <v>0</v>
      </c>
      <c r="K1597" s="264">
        <v>0</v>
      </c>
      <c r="L1597" s="264">
        <v>0</v>
      </c>
      <c r="M1597" s="264">
        <v>0</v>
      </c>
      <c r="N1597" s="264">
        <v>0</v>
      </c>
      <c r="O1597" s="264">
        <f t="shared" si="177"/>
        <v>0</v>
      </c>
      <c r="P1597" s="264">
        <f t="shared" si="184"/>
        <v>0</v>
      </c>
      <c r="Q1597" s="266">
        <f t="shared" si="183"/>
        <v>0</v>
      </c>
      <c r="T1597" s="264">
        <f t="shared" si="178"/>
        <v>0</v>
      </c>
      <c r="U1597" s="264">
        <f t="shared" si="179"/>
        <v>0</v>
      </c>
      <c r="V1597" s="264">
        <f t="shared" si="180"/>
        <v>0</v>
      </c>
      <c r="W1597" s="264">
        <f t="shared" si="181"/>
        <v>0</v>
      </c>
      <c r="X1597" s="264">
        <f t="shared" si="182"/>
        <v>0</v>
      </c>
    </row>
    <row r="1598" spans="1:24" ht="12.75" customHeight="1" x14ac:dyDescent="0.25">
      <c r="A1598" s="2" t="s">
        <v>251</v>
      </c>
      <c r="B1598" s="227" t="s">
        <v>725</v>
      </c>
      <c r="C1598" s="84" t="s">
        <v>148</v>
      </c>
      <c r="D1598" s="1">
        <v>7</v>
      </c>
      <c r="E1598" s="143">
        <f>H1598</f>
        <v>14000</v>
      </c>
      <c r="F1598" s="144">
        <f>E1598*D1598</f>
        <v>98000</v>
      </c>
      <c r="H1598" s="146">
        <v>14000</v>
      </c>
      <c r="J1598" s="264">
        <v>1861.333538541016</v>
      </c>
      <c r="K1598" s="264">
        <v>651.46673848935552</v>
      </c>
      <c r="L1598" s="264">
        <v>8608.6376006983628</v>
      </c>
      <c r="M1598" s="264">
        <v>168.88470291642844</v>
      </c>
      <c r="N1598" s="264">
        <v>2709.6774193548385</v>
      </c>
      <c r="O1598" s="264">
        <f t="shared" si="177"/>
        <v>14000</v>
      </c>
      <c r="P1598" s="264">
        <f t="shared" si="184"/>
        <v>98000</v>
      </c>
      <c r="Q1598" s="266">
        <f t="shared" si="183"/>
        <v>0</v>
      </c>
      <c r="T1598" s="264">
        <f t="shared" si="178"/>
        <v>13029.334769787112</v>
      </c>
      <c r="U1598" s="264">
        <f t="shared" si="179"/>
        <v>4560.2671694254886</v>
      </c>
      <c r="V1598" s="264">
        <f t="shared" si="180"/>
        <v>60260.46320488854</v>
      </c>
      <c r="W1598" s="264">
        <f t="shared" si="181"/>
        <v>1182.192920414999</v>
      </c>
      <c r="X1598" s="264">
        <f t="shared" si="182"/>
        <v>18967.741935483871</v>
      </c>
    </row>
    <row r="1599" spans="1:24" ht="12.75" customHeight="1" x14ac:dyDescent="0.25">
      <c r="B1599" s="227"/>
      <c r="C1599" s="160"/>
      <c r="J1599" s="264">
        <v>0</v>
      </c>
      <c r="K1599" s="264">
        <v>0</v>
      </c>
      <c r="L1599" s="264">
        <v>0</v>
      </c>
      <c r="M1599" s="264">
        <v>0</v>
      </c>
      <c r="N1599" s="264">
        <v>0</v>
      </c>
      <c r="O1599" s="264">
        <f t="shared" si="177"/>
        <v>0</v>
      </c>
      <c r="P1599" s="264">
        <f t="shared" si="184"/>
        <v>0</v>
      </c>
      <c r="Q1599" s="266">
        <f t="shared" si="183"/>
        <v>0</v>
      </c>
      <c r="T1599" s="264">
        <f t="shared" si="178"/>
        <v>0</v>
      </c>
      <c r="U1599" s="264">
        <f t="shared" si="179"/>
        <v>0</v>
      </c>
      <c r="V1599" s="264">
        <f t="shared" si="180"/>
        <v>0</v>
      </c>
      <c r="W1599" s="264">
        <f t="shared" si="181"/>
        <v>0</v>
      </c>
      <c r="X1599" s="264">
        <f t="shared" si="182"/>
        <v>0</v>
      </c>
    </row>
    <row r="1600" spans="1:24" ht="12.75" customHeight="1" x14ac:dyDescent="0.25">
      <c r="B1600" s="227"/>
      <c r="C1600" s="160"/>
      <c r="J1600" s="264">
        <v>0</v>
      </c>
      <c r="K1600" s="264">
        <v>0</v>
      </c>
      <c r="L1600" s="264">
        <v>0</v>
      </c>
      <c r="M1600" s="264">
        <v>0</v>
      </c>
      <c r="N1600" s="264">
        <v>0</v>
      </c>
      <c r="O1600" s="264">
        <f t="shared" ref="O1600:O1663" si="185">E1600</f>
        <v>0</v>
      </c>
      <c r="P1600" s="264">
        <f t="shared" si="184"/>
        <v>0</v>
      </c>
      <c r="Q1600" s="266">
        <f t="shared" si="183"/>
        <v>0</v>
      </c>
      <c r="T1600" s="264">
        <f t="shared" si="178"/>
        <v>0</v>
      </c>
      <c r="U1600" s="264">
        <f t="shared" si="179"/>
        <v>0</v>
      </c>
      <c r="V1600" s="264">
        <f t="shared" si="180"/>
        <v>0</v>
      </c>
      <c r="W1600" s="264">
        <f t="shared" si="181"/>
        <v>0</v>
      </c>
      <c r="X1600" s="264">
        <f t="shared" si="182"/>
        <v>0</v>
      </c>
    </row>
    <row r="1601" spans="1:24" ht="12.75" customHeight="1" x14ac:dyDescent="0.25">
      <c r="B1601" s="227"/>
      <c r="C1601" s="160"/>
      <c r="J1601" s="264">
        <v>0</v>
      </c>
      <c r="K1601" s="264">
        <v>0</v>
      </c>
      <c r="L1601" s="264">
        <v>0</v>
      </c>
      <c r="M1601" s="264">
        <v>0</v>
      </c>
      <c r="N1601" s="264">
        <v>0</v>
      </c>
      <c r="O1601" s="264">
        <f t="shared" si="185"/>
        <v>0</v>
      </c>
      <c r="P1601" s="264">
        <f t="shared" si="184"/>
        <v>0</v>
      </c>
      <c r="Q1601" s="266">
        <f t="shared" si="183"/>
        <v>0</v>
      </c>
      <c r="T1601" s="264">
        <f t="shared" si="178"/>
        <v>0</v>
      </c>
      <c r="U1601" s="264">
        <f t="shared" si="179"/>
        <v>0</v>
      </c>
      <c r="V1601" s="264">
        <f t="shared" si="180"/>
        <v>0</v>
      </c>
      <c r="W1601" s="264">
        <f t="shared" si="181"/>
        <v>0</v>
      </c>
      <c r="X1601" s="264">
        <f t="shared" si="182"/>
        <v>0</v>
      </c>
    </row>
    <row r="1602" spans="1:24" ht="12.75" customHeight="1" x14ac:dyDescent="0.25">
      <c r="B1602" s="227"/>
      <c r="C1602" s="160"/>
      <c r="J1602" s="264">
        <v>0</v>
      </c>
      <c r="K1602" s="264">
        <v>0</v>
      </c>
      <c r="L1602" s="264">
        <v>0</v>
      </c>
      <c r="M1602" s="264">
        <v>0</v>
      </c>
      <c r="N1602" s="264">
        <v>0</v>
      </c>
      <c r="O1602" s="264">
        <f t="shared" si="185"/>
        <v>0</v>
      </c>
      <c r="P1602" s="264">
        <f t="shared" si="184"/>
        <v>0</v>
      </c>
      <c r="Q1602" s="266">
        <f t="shared" si="183"/>
        <v>0</v>
      </c>
      <c r="T1602" s="264">
        <f t="shared" si="178"/>
        <v>0</v>
      </c>
      <c r="U1602" s="264">
        <f t="shared" si="179"/>
        <v>0</v>
      </c>
      <c r="V1602" s="264">
        <f t="shared" si="180"/>
        <v>0</v>
      </c>
      <c r="W1602" s="264">
        <f t="shared" si="181"/>
        <v>0</v>
      </c>
      <c r="X1602" s="264">
        <f t="shared" si="182"/>
        <v>0</v>
      </c>
    </row>
    <row r="1603" spans="1:24" ht="12.75" customHeight="1" x14ac:dyDescent="0.25">
      <c r="B1603" s="227"/>
      <c r="C1603" s="160"/>
      <c r="J1603" s="264">
        <v>0</v>
      </c>
      <c r="K1603" s="264">
        <v>0</v>
      </c>
      <c r="L1603" s="264">
        <v>0</v>
      </c>
      <c r="M1603" s="264">
        <v>0</v>
      </c>
      <c r="N1603" s="264">
        <v>0</v>
      </c>
      <c r="O1603" s="264">
        <f t="shared" si="185"/>
        <v>0</v>
      </c>
      <c r="P1603" s="264">
        <f t="shared" si="184"/>
        <v>0</v>
      </c>
      <c r="Q1603" s="266">
        <f t="shared" si="183"/>
        <v>0</v>
      </c>
      <c r="T1603" s="264">
        <f t="shared" si="178"/>
        <v>0</v>
      </c>
      <c r="U1603" s="264">
        <f t="shared" si="179"/>
        <v>0</v>
      </c>
      <c r="V1603" s="264">
        <f t="shared" si="180"/>
        <v>0</v>
      </c>
      <c r="W1603" s="264">
        <f t="shared" si="181"/>
        <v>0</v>
      </c>
      <c r="X1603" s="264">
        <f t="shared" si="182"/>
        <v>0</v>
      </c>
    </row>
    <row r="1604" spans="1:24" ht="12.75" customHeight="1" x14ac:dyDescent="0.25">
      <c r="B1604" s="227"/>
      <c r="C1604" s="160"/>
      <c r="J1604" s="264">
        <v>0</v>
      </c>
      <c r="K1604" s="264">
        <v>0</v>
      </c>
      <c r="L1604" s="264">
        <v>0</v>
      </c>
      <c r="M1604" s="264">
        <v>0</v>
      </c>
      <c r="N1604" s="264">
        <v>0</v>
      </c>
      <c r="O1604" s="264">
        <f t="shared" si="185"/>
        <v>0</v>
      </c>
      <c r="P1604" s="264">
        <f t="shared" si="184"/>
        <v>0</v>
      </c>
      <c r="Q1604" s="266">
        <f t="shared" si="183"/>
        <v>0</v>
      </c>
      <c r="T1604" s="264">
        <f t="shared" si="178"/>
        <v>0</v>
      </c>
      <c r="U1604" s="264">
        <f t="shared" si="179"/>
        <v>0</v>
      </c>
      <c r="V1604" s="264">
        <f t="shared" si="180"/>
        <v>0</v>
      </c>
      <c r="W1604" s="264">
        <f t="shared" si="181"/>
        <v>0</v>
      </c>
      <c r="X1604" s="264">
        <f t="shared" si="182"/>
        <v>0</v>
      </c>
    </row>
    <row r="1605" spans="1:24" ht="12.75" customHeight="1" x14ac:dyDescent="0.25">
      <c r="B1605" s="227"/>
      <c r="C1605" s="160"/>
      <c r="J1605" s="264">
        <v>0</v>
      </c>
      <c r="K1605" s="264">
        <v>0</v>
      </c>
      <c r="L1605" s="264">
        <v>0</v>
      </c>
      <c r="M1605" s="264">
        <v>0</v>
      </c>
      <c r="N1605" s="264">
        <v>0</v>
      </c>
      <c r="O1605" s="264">
        <f t="shared" si="185"/>
        <v>0</v>
      </c>
      <c r="P1605" s="264">
        <f t="shared" si="184"/>
        <v>0</v>
      </c>
      <c r="Q1605" s="266">
        <f t="shared" si="183"/>
        <v>0</v>
      </c>
      <c r="T1605" s="264">
        <f t="shared" si="178"/>
        <v>0</v>
      </c>
      <c r="U1605" s="264">
        <f t="shared" si="179"/>
        <v>0</v>
      </c>
      <c r="V1605" s="264">
        <f t="shared" si="180"/>
        <v>0</v>
      </c>
      <c r="W1605" s="264">
        <f t="shared" si="181"/>
        <v>0</v>
      </c>
      <c r="X1605" s="264">
        <f t="shared" si="182"/>
        <v>0</v>
      </c>
    </row>
    <row r="1606" spans="1:24" ht="72" x14ac:dyDescent="0.25">
      <c r="A1606" s="2" t="s">
        <v>46</v>
      </c>
      <c r="B1606" s="91" t="s">
        <v>726</v>
      </c>
      <c r="C1606" s="84" t="s">
        <v>148</v>
      </c>
      <c r="D1606" s="1">
        <v>2</v>
      </c>
      <c r="E1606" s="143">
        <f>H1606</f>
        <v>8000</v>
      </c>
      <c r="F1606" s="144">
        <f>E1606*D1606</f>
        <v>16000</v>
      </c>
      <c r="H1606" s="146">
        <v>8000</v>
      </c>
      <c r="J1606" s="264">
        <v>1063.6191648805807</v>
      </c>
      <c r="K1606" s="264">
        <v>372.26670770820311</v>
      </c>
      <c r="L1606" s="264">
        <v>4919.2214861133498</v>
      </c>
      <c r="M1606" s="264">
        <v>96.505544523673393</v>
      </c>
      <c r="N1606" s="264">
        <v>1548.3870967741934</v>
      </c>
      <c r="O1606" s="264">
        <f t="shared" si="185"/>
        <v>8000</v>
      </c>
      <c r="P1606" s="264">
        <f t="shared" si="184"/>
        <v>16000</v>
      </c>
      <c r="Q1606" s="266">
        <f t="shared" si="183"/>
        <v>0</v>
      </c>
      <c r="T1606" s="264">
        <f t="shared" si="178"/>
        <v>2127.2383297611614</v>
      </c>
      <c r="U1606" s="264">
        <f t="shared" si="179"/>
        <v>744.53341541640623</v>
      </c>
      <c r="V1606" s="264">
        <f t="shared" si="180"/>
        <v>9838.4429722266996</v>
      </c>
      <c r="W1606" s="264">
        <f t="shared" si="181"/>
        <v>193.01108904734679</v>
      </c>
      <c r="X1606" s="264">
        <f t="shared" si="182"/>
        <v>3096.7741935483868</v>
      </c>
    </row>
    <row r="1607" spans="1:24" ht="13" thickBot="1" x14ac:dyDescent="0.3">
      <c r="A1607" s="2"/>
      <c r="B1607" s="91"/>
      <c r="C1607" s="84"/>
      <c r="D1607" s="1"/>
      <c r="E1607" s="143"/>
      <c r="F1607" s="144"/>
      <c r="H1607" s="146"/>
      <c r="J1607" s="264">
        <v>0</v>
      </c>
      <c r="K1607" s="264">
        <v>0</v>
      </c>
      <c r="L1607" s="264">
        <v>0</v>
      </c>
      <c r="M1607" s="264">
        <v>0</v>
      </c>
      <c r="N1607" s="264">
        <v>0</v>
      </c>
      <c r="O1607" s="264">
        <f t="shared" si="185"/>
        <v>0</v>
      </c>
      <c r="P1607" s="264">
        <f t="shared" si="184"/>
        <v>0</v>
      </c>
      <c r="Q1607" s="266">
        <f t="shared" si="183"/>
        <v>0</v>
      </c>
      <c r="R1607" s="266">
        <f>SUM(P1540:P1606)</f>
        <v>265000</v>
      </c>
      <c r="T1607" s="264">
        <f t="shared" si="178"/>
        <v>0</v>
      </c>
      <c r="U1607" s="264">
        <f t="shared" si="179"/>
        <v>0</v>
      </c>
      <c r="V1607" s="264">
        <f t="shared" si="180"/>
        <v>0</v>
      </c>
      <c r="W1607" s="264">
        <f t="shared" si="181"/>
        <v>0</v>
      </c>
      <c r="X1607" s="264">
        <f t="shared" si="182"/>
        <v>0</v>
      </c>
    </row>
    <row r="1608" spans="1:24" ht="12.75" customHeight="1" thickBot="1" x14ac:dyDescent="0.3">
      <c r="A1608" s="18" t="s">
        <v>179</v>
      </c>
      <c r="B1608" s="19" t="s">
        <v>727</v>
      </c>
      <c r="C1608" s="20"/>
      <c r="D1608" s="21"/>
      <c r="E1608" s="186"/>
      <c r="F1608" s="187">
        <f>F1606+F1598+F1589+F1579+F1569+F1559+F1550+F1541</f>
        <v>265000</v>
      </c>
      <c r="J1608" s="264">
        <v>0</v>
      </c>
      <c r="K1608" s="264">
        <v>0</v>
      </c>
      <c r="L1608" s="264">
        <v>0</v>
      </c>
      <c r="M1608" s="264">
        <v>0</v>
      </c>
      <c r="N1608" s="264">
        <v>0</v>
      </c>
      <c r="O1608" s="264">
        <f t="shared" si="185"/>
        <v>0</v>
      </c>
      <c r="P1608" s="264">
        <f t="shared" si="184"/>
        <v>0</v>
      </c>
      <c r="T1608" s="264">
        <f t="shared" ref="T1608:T1671" si="186">J1608*$D1608</f>
        <v>0</v>
      </c>
      <c r="U1608" s="264">
        <f t="shared" ref="U1608:U1671" si="187">K1608*$D1608</f>
        <v>0</v>
      </c>
      <c r="V1608" s="264">
        <f t="shared" ref="V1608:V1671" si="188">L1608*$D1608</f>
        <v>0</v>
      </c>
      <c r="W1608" s="264">
        <f t="shared" ref="W1608:W1671" si="189">M1608*$D1608</f>
        <v>0</v>
      </c>
      <c r="X1608" s="264">
        <f t="shared" ref="X1608:X1671" si="190">N1608*$D1608</f>
        <v>0</v>
      </c>
    </row>
    <row r="1609" spans="1:24" ht="12.75" customHeight="1" thickBot="1" x14ac:dyDescent="0.3">
      <c r="A1609" s="27"/>
      <c r="B1609" s="28"/>
      <c r="C1609" s="29"/>
      <c r="D1609" s="30"/>
      <c r="E1609" s="153"/>
      <c r="F1609" s="154"/>
      <c r="J1609" s="264">
        <v>0</v>
      </c>
      <c r="K1609" s="264">
        <v>0</v>
      </c>
      <c r="L1609" s="264">
        <v>0</v>
      </c>
      <c r="M1609" s="264">
        <v>0</v>
      </c>
      <c r="N1609" s="264">
        <v>0</v>
      </c>
      <c r="O1609" s="264">
        <f t="shared" si="185"/>
        <v>0</v>
      </c>
      <c r="P1609" s="264">
        <f t="shared" si="184"/>
        <v>0</v>
      </c>
      <c r="T1609" s="264">
        <f t="shared" si="186"/>
        <v>0</v>
      </c>
      <c r="U1609" s="264">
        <f t="shared" si="187"/>
        <v>0</v>
      </c>
      <c r="V1609" s="264">
        <f t="shared" si="188"/>
        <v>0</v>
      </c>
      <c r="W1609" s="264">
        <f t="shared" si="189"/>
        <v>0</v>
      </c>
      <c r="X1609" s="264">
        <f t="shared" si="190"/>
        <v>0</v>
      </c>
    </row>
    <row r="1610" spans="1:24" ht="16" thickBot="1" x14ac:dyDescent="0.3">
      <c r="A1610" s="67" t="s">
        <v>266</v>
      </c>
      <c r="B1610" s="68" t="s">
        <v>728</v>
      </c>
      <c r="C1610" s="69"/>
      <c r="D1610" s="70"/>
      <c r="E1610" s="178"/>
      <c r="F1610" s="179">
        <f>F1608+F1537+F1531</f>
        <v>1170500</v>
      </c>
      <c r="J1610" s="264">
        <v>0</v>
      </c>
      <c r="K1610" s="264">
        <v>0</v>
      </c>
      <c r="L1610" s="264">
        <v>0</v>
      </c>
      <c r="M1610" s="264">
        <v>0</v>
      </c>
      <c r="N1610" s="264">
        <v>0</v>
      </c>
      <c r="O1610" s="264">
        <f t="shared" si="185"/>
        <v>0</v>
      </c>
      <c r="P1610" s="264">
        <f t="shared" si="184"/>
        <v>0</v>
      </c>
      <c r="R1610" s="179">
        <f>SUM(R1465:R1608)</f>
        <v>1170500</v>
      </c>
      <c r="S1610" s="275"/>
      <c r="T1610" s="264">
        <f t="shared" si="186"/>
        <v>0</v>
      </c>
      <c r="U1610" s="264">
        <f t="shared" si="187"/>
        <v>0</v>
      </c>
      <c r="V1610" s="264">
        <f t="shared" si="188"/>
        <v>0</v>
      </c>
      <c r="W1610" s="264">
        <f t="shared" si="189"/>
        <v>0</v>
      </c>
      <c r="X1610" s="264">
        <f t="shared" si="190"/>
        <v>0</v>
      </c>
    </row>
    <row r="1611" spans="1:24" ht="12.75" customHeight="1" thickBot="1" x14ac:dyDescent="0.3">
      <c r="A1611" s="5"/>
      <c r="B1611" s="4"/>
      <c r="C1611" s="6"/>
      <c r="D1611" s="7"/>
      <c r="J1611" s="264">
        <v>0</v>
      </c>
      <c r="K1611" s="264">
        <v>0</v>
      </c>
      <c r="L1611" s="264">
        <v>0</v>
      </c>
      <c r="M1611" s="264">
        <v>0</v>
      </c>
      <c r="N1611" s="264">
        <v>0</v>
      </c>
      <c r="O1611" s="264">
        <f t="shared" si="185"/>
        <v>0</v>
      </c>
      <c r="P1611" s="264">
        <f t="shared" si="184"/>
        <v>0</v>
      </c>
      <c r="Q1611" s="266">
        <f t="shared" ref="Q1611:Q1674" si="191">F1611-P1611</f>
        <v>0</v>
      </c>
      <c r="T1611" s="264">
        <f t="shared" si="186"/>
        <v>0</v>
      </c>
      <c r="U1611" s="264">
        <f t="shared" si="187"/>
        <v>0</v>
      </c>
      <c r="V1611" s="264">
        <f t="shared" si="188"/>
        <v>0</v>
      </c>
      <c r="W1611" s="264">
        <f t="shared" si="189"/>
        <v>0</v>
      </c>
      <c r="X1611" s="264">
        <f t="shared" si="190"/>
        <v>0</v>
      </c>
    </row>
    <row r="1612" spans="1:24" ht="16" thickBot="1" x14ac:dyDescent="0.3">
      <c r="A1612" s="213" t="s">
        <v>328</v>
      </c>
      <c r="B1612" s="214"/>
      <c r="C1612" s="214"/>
      <c r="D1612" s="214"/>
      <c r="E1612" s="214"/>
      <c r="F1612" s="215"/>
      <c r="J1612" s="264">
        <v>0</v>
      </c>
      <c r="K1612" s="264">
        <v>0</v>
      </c>
      <c r="L1612" s="264">
        <v>0</v>
      </c>
      <c r="M1612" s="264">
        <v>0</v>
      </c>
      <c r="N1612" s="264">
        <v>0</v>
      </c>
      <c r="O1612" s="264">
        <f t="shared" si="185"/>
        <v>0</v>
      </c>
      <c r="P1612" s="264">
        <f t="shared" si="184"/>
        <v>0</v>
      </c>
      <c r="Q1612" s="266">
        <f t="shared" si="191"/>
        <v>0</v>
      </c>
      <c r="T1612" s="264">
        <f t="shared" si="186"/>
        <v>0</v>
      </c>
      <c r="U1612" s="264">
        <f t="shared" si="187"/>
        <v>0</v>
      </c>
      <c r="V1612" s="264">
        <f t="shared" si="188"/>
        <v>0</v>
      </c>
      <c r="W1612" s="264">
        <f t="shared" si="189"/>
        <v>0</v>
      </c>
      <c r="X1612" s="264">
        <f t="shared" si="190"/>
        <v>0</v>
      </c>
    </row>
    <row r="1613" spans="1:24" ht="12.75" customHeight="1" thickBot="1" x14ac:dyDescent="0.3">
      <c r="A1613" s="124"/>
      <c r="B1613" s="124"/>
      <c r="C1613" s="124"/>
      <c r="D1613" s="124"/>
      <c r="E1613" s="124"/>
      <c r="F1613" s="124"/>
      <c r="J1613" s="264">
        <v>0</v>
      </c>
      <c r="K1613" s="264">
        <v>0</v>
      </c>
      <c r="L1613" s="264">
        <v>0</v>
      </c>
      <c r="M1613" s="264">
        <v>0</v>
      </c>
      <c r="N1613" s="264">
        <v>0</v>
      </c>
      <c r="O1613" s="264">
        <f t="shared" si="185"/>
        <v>0</v>
      </c>
      <c r="P1613" s="264">
        <f t="shared" ref="P1613:P1676" si="192">O1613*D1613</f>
        <v>0</v>
      </c>
      <c r="Q1613" s="266">
        <f t="shared" si="191"/>
        <v>0</v>
      </c>
      <c r="T1613" s="264">
        <f t="shared" si="186"/>
        <v>0</v>
      </c>
      <c r="U1613" s="264">
        <f t="shared" si="187"/>
        <v>0</v>
      </c>
      <c r="V1613" s="264">
        <f t="shared" si="188"/>
        <v>0</v>
      </c>
      <c r="W1613" s="264">
        <f t="shared" si="189"/>
        <v>0</v>
      </c>
      <c r="X1613" s="264">
        <f t="shared" si="190"/>
        <v>0</v>
      </c>
    </row>
    <row r="1614" spans="1:24" ht="14.5" thickBot="1" x14ac:dyDescent="0.3">
      <c r="A1614" s="221" t="s">
        <v>729</v>
      </c>
      <c r="B1614" s="222"/>
      <c r="C1614" s="222"/>
      <c r="D1614" s="222"/>
      <c r="E1614" s="222"/>
      <c r="F1614" s="223"/>
      <c r="J1614" s="264">
        <v>0</v>
      </c>
      <c r="K1614" s="264">
        <v>0</v>
      </c>
      <c r="L1614" s="264">
        <v>0</v>
      </c>
      <c r="M1614" s="264">
        <v>0</v>
      </c>
      <c r="N1614" s="264">
        <v>0</v>
      </c>
      <c r="O1614" s="264">
        <f t="shared" si="185"/>
        <v>0</v>
      </c>
      <c r="P1614" s="264">
        <f t="shared" si="192"/>
        <v>0</v>
      </c>
      <c r="Q1614" s="266">
        <f t="shared" si="191"/>
        <v>0</v>
      </c>
      <c r="T1614" s="264">
        <f t="shared" si="186"/>
        <v>0</v>
      </c>
      <c r="U1614" s="264">
        <f t="shared" si="187"/>
        <v>0</v>
      </c>
      <c r="V1614" s="264">
        <f t="shared" si="188"/>
        <v>0</v>
      </c>
      <c r="W1614" s="264">
        <f t="shared" si="189"/>
        <v>0</v>
      </c>
      <c r="X1614" s="264">
        <f t="shared" si="190"/>
        <v>0</v>
      </c>
    </row>
    <row r="1615" spans="1:24" ht="12.75" customHeight="1" x14ac:dyDescent="0.25">
      <c r="A1615" s="5"/>
      <c r="B1615" s="4"/>
      <c r="C1615" s="6"/>
      <c r="D1615" s="7"/>
      <c r="J1615" s="264">
        <v>0</v>
      </c>
      <c r="K1615" s="264">
        <v>0</v>
      </c>
      <c r="L1615" s="264">
        <v>0</v>
      </c>
      <c r="M1615" s="264">
        <v>0</v>
      </c>
      <c r="N1615" s="264">
        <v>0</v>
      </c>
      <c r="O1615" s="264">
        <f t="shared" si="185"/>
        <v>0</v>
      </c>
      <c r="P1615" s="264">
        <f t="shared" si="192"/>
        <v>0</v>
      </c>
      <c r="Q1615" s="266">
        <f t="shared" si="191"/>
        <v>0</v>
      </c>
      <c r="T1615" s="264">
        <f t="shared" si="186"/>
        <v>0</v>
      </c>
      <c r="U1615" s="264">
        <f t="shared" si="187"/>
        <v>0</v>
      </c>
      <c r="V1615" s="264">
        <f t="shared" si="188"/>
        <v>0</v>
      </c>
      <c r="W1615" s="264">
        <f t="shared" si="189"/>
        <v>0</v>
      </c>
      <c r="X1615" s="264">
        <f t="shared" si="190"/>
        <v>0</v>
      </c>
    </row>
    <row r="1616" spans="1:24" ht="12.75" customHeight="1" x14ac:dyDescent="0.25">
      <c r="A1616" s="2" t="s">
        <v>91</v>
      </c>
      <c r="B1616" s="227" t="s">
        <v>730</v>
      </c>
      <c r="C1616" s="84" t="s">
        <v>148</v>
      </c>
      <c r="D1616" s="1">
        <v>1</v>
      </c>
      <c r="E1616" s="143">
        <f>H1616</f>
        <v>6500</v>
      </c>
      <c r="F1616" s="144">
        <f>E1616*D1616</f>
        <v>6500</v>
      </c>
      <c r="H1616" s="146">
        <v>6500</v>
      </c>
      <c r="J1616" s="264">
        <v>864.19057146547175</v>
      </c>
      <c r="K1616" s="264">
        <v>302.46670001291506</v>
      </c>
      <c r="L1616" s="264">
        <v>3996.8674574670968</v>
      </c>
      <c r="M1616" s="264">
        <v>78.410754925484639</v>
      </c>
      <c r="N1616" s="264">
        <v>1258.0645161290322</v>
      </c>
      <c r="O1616" s="264">
        <f t="shared" si="185"/>
        <v>6500</v>
      </c>
      <c r="P1616" s="264">
        <f t="shared" si="192"/>
        <v>6500</v>
      </c>
      <c r="Q1616" s="266">
        <f t="shared" si="191"/>
        <v>0</v>
      </c>
      <c r="T1616" s="264">
        <f t="shared" si="186"/>
        <v>864.19057146547175</v>
      </c>
      <c r="U1616" s="264">
        <f t="shared" si="187"/>
        <v>302.46670001291506</v>
      </c>
      <c r="V1616" s="264">
        <f t="shared" si="188"/>
        <v>3996.8674574670968</v>
      </c>
      <c r="W1616" s="264">
        <f t="shared" si="189"/>
        <v>78.410754925484639</v>
      </c>
      <c r="X1616" s="264">
        <f t="shared" si="190"/>
        <v>1258.0645161290322</v>
      </c>
    </row>
    <row r="1617" spans="1:24" ht="12.75" customHeight="1" x14ac:dyDescent="0.25">
      <c r="B1617" s="227"/>
      <c r="C1617" s="160"/>
      <c r="J1617" s="264">
        <v>0</v>
      </c>
      <c r="K1617" s="264">
        <v>0</v>
      </c>
      <c r="L1617" s="264">
        <v>0</v>
      </c>
      <c r="M1617" s="264">
        <v>0</v>
      </c>
      <c r="N1617" s="264">
        <v>0</v>
      </c>
      <c r="O1617" s="264">
        <f t="shared" si="185"/>
        <v>0</v>
      </c>
      <c r="P1617" s="264">
        <f t="shared" si="192"/>
        <v>0</v>
      </c>
      <c r="Q1617" s="266">
        <f t="shared" si="191"/>
        <v>0</v>
      </c>
      <c r="T1617" s="264">
        <f t="shared" si="186"/>
        <v>0</v>
      </c>
      <c r="U1617" s="264">
        <f t="shared" si="187"/>
        <v>0</v>
      </c>
      <c r="V1617" s="264">
        <f t="shared" si="188"/>
        <v>0</v>
      </c>
      <c r="W1617" s="264">
        <f t="shared" si="189"/>
        <v>0</v>
      </c>
      <c r="X1617" s="264">
        <f t="shared" si="190"/>
        <v>0</v>
      </c>
    </row>
    <row r="1618" spans="1:24" ht="12.75" customHeight="1" x14ac:dyDescent="0.25">
      <c r="B1618" s="227"/>
      <c r="C1618" s="160"/>
      <c r="J1618" s="264">
        <v>0</v>
      </c>
      <c r="K1618" s="264">
        <v>0</v>
      </c>
      <c r="L1618" s="264">
        <v>0</v>
      </c>
      <c r="M1618" s="264">
        <v>0</v>
      </c>
      <c r="N1618" s="264">
        <v>0</v>
      </c>
      <c r="O1618" s="264">
        <f t="shared" si="185"/>
        <v>0</v>
      </c>
      <c r="P1618" s="264">
        <f t="shared" si="192"/>
        <v>0</v>
      </c>
      <c r="Q1618" s="266">
        <f t="shared" si="191"/>
        <v>0</v>
      </c>
      <c r="T1618" s="264">
        <f t="shared" si="186"/>
        <v>0</v>
      </c>
      <c r="U1618" s="264">
        <f t="shared" si="187"/>
        <v>0</v>
      </c>
      <c r="V1618" s="264">
        <f t="shared" si="188"/>
        <v>0</v>
      </c>
      <c r="W1618" s="264">
        <f t="shared" si="189"/>
        <v>0</v>
      </c>
      <c r="X1618" s="264">
        <f t="shared" si="190"/>
        <v>0</v>
      </c>
    </row>
    <row r="1619" spans="1:24" ht="12.75" customHeight="1" x14ac:dyDescent="0.25">
      <c r="B1619" s="227"/>
      <c r="C1619" s="160"/>
      <c r="J1619" s="264">
        <v>0</v>
      </c>
      <c r="K1619" s="264">
        <v>0</v>
      </c>
      <c r="L1619" s="264">
        <v>0</v>
      </c>
      <c r="M1619" s="264">
        <v>0</v>
      </c>
      <c r="N1619" s="264">
        <v>0</v>
      </c>
      <c r="O1619" s="264">
        <f t="shared" si="185"/>
        <v>0</v>
      </c>
      <c r="P1619" s="264">
        <f t="shared" si="192"/>
        <v>0</v>
      </c>
      <c r="Q1619" s="266">
        <f t="shared" si="191"/>
        <v>0</v>
      </c>
      <c r="T1619" s="264">
        <f t="shared" si="186"/>
        <v>0</v>
      </c>
      <c r="U1619" s="264">
        <f t="shared" si="187"/>
        <v>0</v>
      </c>
      <c r="V1619" s="264">
        <f t="shared" si="188"/>
        <v>0</v>
      </c>
      <c r="W1619" s="264">
        <f t="shared" si="189"/>
        <v>0</v>
      </c>
      <c r="X1619" s="264">
        <f t="shared" si="190"/>
        <v>0</v>
      </c>
    </row>
    <row r="1620" spans="1:24" ht="12.75" customHeight="1" x14ac:dyDescent="0.25">
      <c r="B1620" s="227"/>
      <c r="C1620" s="160"/>
      <c r="J1620" s="264">
        <v>0</v>
      </c>
      <c r="K1620" s="264">
        <v>0</v>
      </c>
      <c r="L1620" s="264">
        <v>0</v>
      </c>
      <c r="M1620" s="264">
        <v>0</v>
      </c>
      <c r="N1620" s="264">
        <v>0</v>
      </c>
      <c r="O1620" s="264">
        <f t="shared" si="185"/>
        <v>0</v>
      </c>
      <c r="P1620" s="264">
        <f t="shared" si="192"/>
        <v>0</v>
      </c>
      <c r="Q1620" s="266">
        <f t="shared" si="191"/>
        <v>0</v>
      </c>
      <c r="T1620" s="264">
        <f t="shared" si="186"/>
        <v>0</v>
      </c>
      <c r="U1620" s="264">
        <f t="shared" si="187"/>
        <v>0</v>
      </c>
      <c r="V1620" s="264">
        <f t="shared" si="188"/>
        <v>0</v>
      </c>
      <c r="W1620" s="264">
        <f t="shared" si="189"/>
        <v>0</v>
      </c>
      <c r="X1620" s="264">
        <f t="shared" si="190"/>
        <v>0</v>
      </c>
    </row>
    <row r="1621" spans="1:24" ht="12.75" customHeight="1" x14ac:dyDescent="0.25">
      <c r="B1621" s="227"/>
      <c r="C1621" s="160"/>
      <c r="J1621" s="264">
        <v>0</v>
      </c>
      <c r="K1621" s="264">
        <v>0</v>
      </c>
      <c r="L1621" s="264">
        <v>0</v>
      </c>
      <c r="M1621" s="264">
        <v>0</v>
      </c>
      <c r="N1621" s="264">
        <v>0</v>
      </c>
      <c r="O1621" s="264">
        <f t="shared" si="185"/>
        <v>0</v>
      </c>
      <c r="P1621" s="264">
        <f t="shared" si="192"/>
        <v>0</v>
      </c>
      <c r="Q1621" s="266">
        <f t="shared" si="191"/>
        <v>0</v>
      </c>
      <c r="T1621" s="264">
        <f t="shared" si="186"/>
        <v>0</v>
      </c>
      <c r="U1621" s="264">
        <f t="shared" si="187"/>
        <v>0</v>
      </c>
      <c r="V1621" s="264">
        <f t="shared" si="188"/>
        <v>0</v>
      </c>
      <c r="W1621" s="264">
        <f t="shared" si="189"/>
        <v>0</v>
      </c>
      <c r="X1621" s="264">
        <f t="shared" si="190"/>
        <v>0</v>
      </c>
    </row>
    <row r="1622" spans="1:24" ht="12" customHeight="1" x14ac:dyDescent="0.25">
      <c r="B1622" s="227"/>
      <c r="C1622" s="160"/>
      <c r="J1622" s="264">
        <v>0</v>
      </c>
      <c r="K1622" s="264">
        <v>0</v>
      </c>
      <c r="L1622" s="264">
        <v>0</v>
      </c>
      <c r="M1622" s="264">
        <v>0</v>
      </c>
      <c r="N1622" s="264">
        <v>0</v>
      </c>
      <c r="O1622" s="264">
        <f t="shared" si="185"/>
        <v>0</v>
      </c>
      <c r="P1622" s="264">
        <f t="shared" si="192"/>
        <v>0</v>
      </c>
      <c r="Q1622" s="266">
        <f t="shared" si="191"/>
        <v>0</v>
      </c>
      <c r="T1622" s="264">
        <f t="shared" si="186"/>
        <v>0</v>
      </c>
      <c r="U1622" s="264">
        <f t="shared" si="187"/>
        <v>0</v>
      </c>
      <c r="V1622" s="264">
        <f t="shared" si="188"/>
        <v>0</v>
      </c>
      <c r="W1622" s="264">
        <f t="shared" si="189"/>
        <v>0</v>
      </c>
      <c r="X1622" s="264">
        <f t="shared" si="190"/>
        <v>0</v>
      </c>
    </row>
    <row r="1623" spans="1:24" ht="12.75" customHeight="1" x14ac:dyDescent="0.25">
      <c r="B1623" s="227"/>
      <c r="C1623" s="160"/>
      <c r="J1623" s="264">
        <v>0</v>
      </c>
      <c r="K1623" s="264">
        <v>0</v>
      </c>
      <c r="L1623" s="264">
        <v>0</v>
      </c>
      <c r="M1623" s="264">
        <v>0</v>
      </c>
      <c r="N1623" s="264">
        <v>0</v>
      </c>
      <c r="O1623" s="264">
        <f t="shared" si="185"/>
        <v>0</v>
      </c>
      <c r="P1623" s="264">
        <f t="shared" si="192"/>
        <v>0</v>
      </c>
      <c r="Q1623" s="266">
        <f t="shared" si="191"/>
        <v>0</v>
      </c>
      <c r="T1623" s="264">
        <f t="shared" si="186"/>
        <v>0</v>
      </c>
      <c r="U1623" s="264">
        <f t="shared" si="187"/>
        <v>0</v>
      </c>
      <c r="V1623" s="264">
        <f t="shared" si="188"/>
        <v>0</v>
      </c>
      <c r="W1623" s="264">
        <f t="shared" si="189"/>
        <v>0</v>
      </c>
      <c r="X1623" s="264">
        <f t="shared" si="190"/>
        <v>0</v>
      </c>
    </row>
    <row r="1624" spans="1:24" ht="12.75" customHeight="1" x14ac:dyDescent="0.25">
      <c r="A1624" s="2" t="s">
        <v>167</v>
      </c>
      <c r="B1624" s="227" t="s">
        <v>730</v>
      </c>
      <c r="C1624" s="84" t="s">
        <v>148</v>
      </c>
      <c r="D1624" s="1">
        <v>1</v>
      </c>
      <c r="E1624" s="143">
        <f>H1624</f>
        <v>6500</v>
      </c>
      <c r="F1624" s="144">
        <f>E1624*D1624</f>
        <v>6500</v>
      </c>
      <c r="H1624" s="146">
        <v>6500</v>
      </c>
      <c r="J1624" s="264">
        <v>864.19057146547175</v>
      </c>
      <c r="K1624" s="264">
        <v>302.46670001291506</v>
      </c>
      <c r="L1624" s="264">
        <v>3996.8674574670968</v>
      </c>
      <c r="M1624" s="264">
        <v>78.410754925484639</v>
      </c>
      <c r="N1624" s="264">
        <v>1258.0645161290322</v>
      </c>
      <c r="O1624" s="264">
        <f t="shared" si="185"/>
        <v>6500</v>
      </c>
      <c r="P1624" s="264">
        <f t="shared" si="192"/>
        <v>6500</v>
      </c>
      <c r="Q1624" s="266">
        <f t="shared" si="191"/>
        <v>0</v>
      </c>
      <c r="T1624" s="264">
        <f t="shared" si="186"/>
        <v>864.19057146547175</v>
      </c>
      <c r="U1624" s="264">
        <f t="shared" si="187"/>
        <v>302.46670001291506</v>
      </c>
      <c r="V1624" s="264">
        <f t="shared" si="188"/>
        <v>3996.8674574670968</v>
      </c>
      <c r="W1624" s="264">
        <f t="shared" si="189"/>
        <v>78.410754925484639</v>
      </c>
      <c r="X1624" s="264">
        <f t="shared" si="190"/>
        <v>1258.0645161290322</v>
      </c>
    </row>
    <row r="1625" spans="1:24" ht="12.75" customHeight="1" x14ac:dyDescent="0.25">
      <c r="B1625" s="227"/>
      <c r="C1625" s="160"/>
      <c r="J1625" s="264">
        <v>0</v>
      </c>
      <c r="K1625" s="264">
        <v>0</v>
      </c>
      <c r="L1625" s="264">
        <v>0</v>
      </c>
      <c r="M1625" s="264">
        <v>0</v>
      </c>
      <c r="N1625" s="264">
        <v>0</v>
      </c>
      <c r="O1625" s="264">
        <f t="shared" si="185"/>
        <v>0</v>
      </c>
      <c r="P1625" s="264">
        <f t="shared" si="192"/>
        <v>0</v>
      </c>
      <c r="Q1625" s="266">
        <f t="shared" si="191"/>
        <v>0</v>
      </c>
      <c r="T1625" s="264">
        <f t="shared" si="186"/>
        <v>0</v>
      </c>
      <c r="U1625" s="264">
        <f t="shared" si="187"/>
        <v>0</v>
      </c>
      <c r="V1625" s="264">
        <f t="shared" si="188"/>
        <v>0</v>
      </c>
      <c r="W1625" s="264">
        <f t="shared" si="189"/>
        <v>0</v>
      </c>
      <c r="X1625" s="264">
        <f t="shared" si="190"/>
        <v>0</v>
      </c>
    </row>
    <row r="1626" spans="1:24" ht="12.75" customHeight="1" x14ac:dyDescent="0.25">
      <c r="B1626" s="227"/>
      <c r="C1626" s="160"/>
      <c r="J1626" s="264">
        <v>0</v>
      </c>
      <c r="K1626" s="264">
        <v>0</v>
      </c>
      <c r="L1626" s="264">
        <v>0</v>
      </c>
      <c r="M1626" s="264">
        <v>0</v>
      </c>
      <c r="N1626" s="264">
        <v>0</v>
      </c>
      <c r="O1626" s="264">
        <f t="shared" si="185"/>
        <v>0</v>
      </c>
      <c r="P1626" s="264">
        <f t="shared" si="192"/>
        <v>0</v>
      </c>
      <c r="Q1626" s="266">
        <f t="shared" si="191"/>
        <v>0</v>
      </c>
      <c r="T1626" s="264">
        <f t="shared" si="186"/>
        <v>0</v>
      </c>
      <c r="U1626" s="264">
        <f t="shared" si="187"/>
        <v>0</v>
      </c>
      <c r="V1626" s="264">
        <f t="shared" si="188"/>
        <v>0</v>
      </c>
      <c r="W1626" s="264">
        <f t="shared" si="189"/>
        <v>0</v>
      </c>
      <c r="X1626" s="264">
        <f t="shared" si="190"/>
        <v>0</v>
      </c>
    </row>
    <row r="1627" spans="1:24" ht="12.75" customHeight="1" x14ac:dyDescent="0.25">
      <c r="B1627" s="227"/>
      <c r="C1627" s="160"/>
      <c r="J1627" s="264">
        <v>0</v>
      </c>
      <c r="K1627" s="264">
        <v>0</v>
      </c>
      <c r="L1627" s="264">
        <v>0</v>
      </c>
      <c r="M1627" s="264">
        <v>0</v>
      </c>
      <c r="N1627" s="264">
        <v>0</v>
      </c>
      <c r="O1627" s="264">
        <f t="shared" si="185"/>
        <v>0</v>
      </c>
      <c r="P1627" s="264">
        <f t="shared" si="192"/>
        <v>0</v>
      </c>
      <c r="Q1627" s="266">
        <f t="shared" si="191"/>
        <v>0</v>
      </c>
      <c r="T1627" s="264">
        <f t="shared" si="186"/>
        <v>0</v>
      </c>
      <c r="U1627" s="264">
        <f t="shared" si="187"/>
        <v>0</v>
      </c>
      <c r="V1627" s="264">
        <f t="shared" si="188"/>
        <v>0</v>
      </c>
      <c r="W1627" s="264">
        <f t="shared" si="189"/>
        <v>0</v>
      </c>
      <c r="X1627" s="264">
        <f t="shared" si="190"/>
        <v>0</v>
      </c>
    </row>
    <row r="1628" spans="1:24" ht="12.75" customHeight="1" x14ac:dyDescent="0.25">
      <c r="B1628" s="227"/>
      <c r="C1628" s="160"/>
      <c r="J1628" s="264">
        <v>0</v>
      </c>
      <c r="K1628" s="264">
        <v>0</v>
      </c>
      <c r="L1628" s="264">
        <v>0</v>
      </c>
      <c r="M1628" s="264">
        <v>0</v>
      </c>
      <c r="N1628" s="264">
        <v>0</v>
      </c>
      <c r="O1628" s="264">
        <f t="shared" si="185"/>
        <v>0</v>
      </c>
      <c r="P1628" s="264">
        <f t="shared" si="192"/>
        <v>0</v>
      </c>
      <c r="Q1628" s="266">
        <f t="shared" si="191"/>
        <v>0</v>
      </c>
      <c r="T1628" s="264">
        <f t="shared" si="186"/>
        <v>0</v>
      </c>
      <c r="U1628" s="264">
        <f t="shared" si="187"/>
        <v>0</v>
      </c>
      <c r="V1628" s="264">
        <f t="shared" si="188"/>
        <v>0</v>
      </c>
      <c r="W1628" s="264">
        <f t="shared" si="189"/>
        <v>0</v>
      </c>
      <c r="X1628" s="264">
        <f t="shared" si="190"/>
        <v>0</v>
      </c>
    </row>
    <row r="1629" spans="1:24" ht="12.75" customHeight="1" x14ac:dyDescent="0.25">
      <c r="B1629" s="227"/>
      <c r="C1629" s="160"/>
      <c r="J1629" s="264">
        <v>0</v>
      </c>
      <c r="K1629" s="264">
        <v>0</v>
      </c>
      <c r="L1629" s="264">
        <v>0</v>
      </c>
      <c r="M1629" s="264">
        <v>0</v>
      </c>
      <c r="N1629" s="264">
        <v>0</v>
      </c>
      <c r="O1629" s="264">
        <f t="shared" si="185"/>
        <v>0</v>
      </c>
      <c r="P1629" s="264">
        <f t="shared" si="192"/>
        <v>0</v>
      </c>
      <c r="Q1629" s="266">
        <f t="shared" si="191"/>
        <v>0</v>
      </c>
      <c r="T1629" s="264">
        <f t="shared" si="186"/>
        <v>0</v>
      </c>
      <c r="U1629" s="264">
        <f t="shared" si="187"/>
        <v>0</v>
      </c>
      <c r="V1629" s="264">
        <f t="shared" si="188"/>
        <v>0</v>
      </c>
      <c r="W1629" s="264">
        <f t="shared" si="189"/>
        <v>0</v>
      </c>
      <c r="X1629" s="264">
        <f t="shared" si="190"/>
        <v>0</v>
      </c>
    </row>
    <row r="1630" spans="1:24" ht="12.75" customHeight="1" x14ac:dyDescent="0.25">
      <c r="B1630" s="227"/>
      <c r="C1630" s="160"/>
      <c r="J1630" s="264">
        <v>0</v>
      </c>
      <c r="K1630" s="264">
        <v>0</v>
      </c>
      <c r="L1630" s="264">
        <v>0</v>
      </c>
      <c r="M1630" s="264">
        <v>0</v>
      </c>
      <c r="N1630" s="264">
        <v>0</v>
      </c>
      <c r="O1630" s="264">
        <f t="shared" si="185"/>
        <v>0</v>
      </c>
      <c r="P1630" s="264">
        <f t="shared" si="192"/>
        <v>0</v>
      </c>
      <c r="Q1630" s="266">
        <f t="shared" si="191"/>
        <v>0</v>
      </c>
      <c r="T1630" s="264">
        <f t="shared" si="186"/>
        <v>0</v>
      </c>
      <c r="U1630" s="264">
        <f t="shared" si="187"/>
        <v>0</v>
      </c>
      <c r="V1630" s="264">
        <f t="shared" si="188"/>
        <v>0</v>
      </c>
      <c r="W1630" s="264">
        <f t="shared" si="189"/>
        <v>0</v>
      </c>
      <c r="X1630" s="264">
        <f t="shared" si="190"/>
        <v>0</v>
      </c>
    </row>
    <row r="1631" spans="1:24" ht="12.75" customHeight="1" x14ac:dyDescent="0.25">
      <c r="B1631" s="227"/>
      <c r="C1631" s="160"/>
      <c r="J1631" s="264">
        <v>0</v>
      </c>
      <c r="K1631" s="264">
        <v>0</v>
      </c>
      <c r="L1631" s="264">
        <v>0</v>
      </c>
      <c r="M1631" s="264">
        <v>0</v>
      </c>
      <c r="N1631" s="264">
        <v>0</v>
      </c>
      <c r="O1631" s="264">
        <f t="shared" si="185"/>
        <v>0</v>
      </c>
      <c r="P1631" s="264">
        <f t="shared" si="192"/>
        <v>0</v>
      </c>
      <c r="Q1631" s="266">
        <f t="shared" si="191"/>
        <v>0</v>
      </c>
      <c r="T1631" s="264">
        <f t="shared" si="186"/>
        <v>0</v>
      </c>
      <c r="U1631" s="264">
        <f t="shared" si="187"/>
        <v>0</v>
      </c>
      <c r="V1631" s="264">
        <f t="shared" si="188"/>
        <v>0</v>
      </c>
      <c r="W1631" s="264">
        <f t="shared" si="189"/>
        <v>0</v>
      </c>
      <c r="X1631" s="264">
        <f t="shared" si="190"/>
        <v>0</v>
      </c>
    </row>
    <row r="1632" spans="1:24" ht="12.75" customHeight="1" x14ac:dyDescent="0.25">
      <c r="A1632" s="2" t="s">
        <v>235</v>
      </c>
      <c r="B1632" s="227" t="s">
        <v>731</v>
      </c>
      <c r="C1632" s="84" t="s">
        <v>148</v>
      </c>
      <c r="D1632" s="1">
        <v>1</v>
      </c>
      <c r="E1632" s="143">
        <f>H1632</f>
        <v>6500</v>
      </c>
      <c r="F1632" s="144">
        <f>E1632*D1632</f>
        <v>6500</v>
      </c>
      <c r="H1632" s="146">
        <v>6500</v>
      </c>
      <c r="J1632" s="264">
        <v>864.19057146547175</v>
      </c>
      <c r="K1632" s="264">
        <v>302.46670001291506</v>
      </c>
      <c r="L1632" s="264">
        <v>3996.8674574670968</v>
      </c>
      <c r="M1632" s="264">
        <v>78.410754925484639</v>
      </c>
      <c r="N1632" s="264">
        <v>1258.0645161290322</v>
      </c>
      <c r="O1632" s="264">
        <f t="shared" si="185"/>
        <v>6500</v>
      </c>
      <c r="P1632" s="264">
        <f t="shared" si="192"/>
        <v>6500</v>
      </c>
      <c r="Q1632" s="266">
        <f t="shared" si="191"/>
        <v>0</v>
      </c>
      <c r="T1632" s="264">
        <f t="shared" si="186"/>
        <v>864.19057146547175</v>
      </c>
      <c r="U1632" s="264">
        <f t="shared" si="187"/>
        <v>302.46670001291506</v>
      </c>
      <c r="V1632" s="264">
        <f t="shared" si="188"/>
        <v>3996.8674574670968</v>
      </c>
      <c r="W1632" s="264">
        <f t="shared" si="189"/>
        <v>78.410754925484639</v>
      </c>
      <c r="X1632" s="264">
        <f t="shared" si="190"/>
        <v>1258.0645161290322</v>
      </c>
    </row>
    <row r="1633" spans="1:24" ht="12.75" customHeight="1" x14ac:dyDescent="0.25">
      <c r="B1633" s="227"/>
      <c r="C1633" s="160"/>
      <c r="J1633" s="264">
        <v>0</v>
      </c>
      <c r="K1633" s="264">
        <v>0</v>
      </c>
      <c r="L1633" s="264">
        <v>0</v>
      </c>
      <c r="M1633" s="264">
        <v>0</v>
      </c>
      <c r="N1633" s="264">
        <v>0</v>
      </c>
      <c r="O1633" s="264">
        <f t="shared" si="185"/>
        <v>0</v>
      </c>
      <c r="P1633" s="264">
        <f t="shared" si="192"/>
        <v>0</v>
      </c>
      <c r="Q1633" s="266">
        <f t="shared" si="191"/>
        <v>0</v>
      </c>
      <c r="T1633" s="264">
        <f t="shared" si="186"/>
        <v>0</v>
      </c>
      <c r="U1633" s="264">
        <f t="shared" si="187"/>
        <v>0</v>
      </c>
      <c r="V1633" s="264">
        <f t="shared" si="188"/>
        <v>0</v>
      </c>
      <c r="W1633" s="264">
        <f t="shared" si="189"/>
        <v>0</v>
      </c>
      <c r="X1633" s="264">
        <f t="shared" si="190"/>
        <v>0</v>
      </c>
    </row>
    <row r="1634" spans="1:24" ht="12.75" customHeight="1" x14ac:dyDescent="0.25">
      <c r="B1634" s="227"/>
      <c r="C1634" s="160"/>
      <c r="J1634" s="264">
        <v>0</v>
      </c>
      <c r="K1634" s="264">
        <v>0</v>
      </c>
      <c r="L1634" s="264">
        <v>0</v>
      </c>
      <c r="M1634" s="264">
        <v>0</v>
      </c>
      <c r="N1634" s="264">
        <v>0</v>
      </c>
      <c r="O1634" s="264">
        <f t="shared" si="185"/>
        <v>0</v>
      </c>
      <c r="P1634" s="264">
        <f t="shared" si="192"/>
        <v>0</v>
      </c>
      <c r="Q1634" s="266">
        <f t="shared" si="191"/>
        <v>0</v>
      </c>
      <c r="T1634" s="264">
        <f t="shared" si="186"/>
        <v>0</v>
      </c>
      <c r="U1634" s="264">
        <f t="shared" si="187"/>
        <v>0</v>
      </c>
      <c r="V1634" s="264">
        <f t="shared" si="188"/>
        <v>0</v>
      </c>
      <c r="W1634" s="264">
        <f t="shared" si="189"/>
        <v>0</v>
      </c>
      <c r="X1634" s="264">
        <f t="shared" si="190"/>
        <v>0</v>
      </c>
    </row>
    <row r="1635" spans="1:24" ht="12.75" customHeight="1" x14ac:dyDescent="0.25">
      <c r="B1635" s="227"/>
      <c r="C1635" s="160"/>
      <c r="J1635" s="264">
        <v>0</v>
      </c>
      <c r="K1635" s="264">
        <v>0</v>
      </c>
      <c r="L1635" s="264">
        <v>0</v>
      </c>
      <c r="M1635" s="264">
        <v>0</v>
      </c>
      <c r="N1635" s="264">
        <v>0</v>
      </c>
      <c r="O1635" s="264">
        <f t="shared" si="185"/>
        <v>0</v>
      </c>
      <c r="P1635" s="264">
        <f t="shared" si="192"/>
        <v>0</v>
      </c>
      <c r="Q1635" s="266">
        <f t="shared" si="191"/>
        <v>0</v>
      </c>
      <c r="T1635" s="264">
        <f t="shared" si="186"/>
        <v>0</v>
      </c>
      <c r="U1635" s="264">
        <f t="shared" si="187"/>
        <v>0</v>
      </c>
      <c r="V1635" s="264">
        <f t="shared" si="188"/>
        <v>0</v>
      </c>
      <c r="W1635" s="264">
        <f t="shared" si="189"/>
        <v>0</v>
      </c>
      <c r="X1635" s="264">
        <f t="shared" si="190"/>
        <v>0</v>
      </c>
    </row>
    <row r="1636" spans="1:24" ht="12.75" customHeight="1" x14ac:dyDescent="0.25">
      <c r="B1636" s="227"/>
      <c r="C1636" s="160"/>
      <c r="J1636" s="264">
        <v>0</v>
      </c>
      <c r="K1636" s="264">
        <v>0</v>
      </c>
      <c r="L1636" s="264">
        <v>0</v>
      </c>
      <c r="M1636" s="264">
        <v>0</v>
      </c>
      <c r="N1636" s="264">
        <v>0</v>
      </c>
      <c r="O1636" s="264">
        <f t="shared" si="185"/>
        <v>0</v>
      </c>
      <c r="P1636" s="264">
        <f t="shared" si="192"/>
        <v>0</v>
      </c>
      <c r="Q1636" s="266">
        <f t="shared" si="191"/>
        <v>0</v>
      </c>
      <c r="T1636" s="264">
        <f t="shared" si="186"/>
        <v>0</v>
      </c>
      <c r="U1636" s="264">
        <f t="shared" si="187"/>
        <v>0</v>
      </c>
      <c r="V1636" s="264">
        <f t="shared" si="188"/>
        <v>0</v>
      </c>
      <c r="W1636" s="264">
        <f t="shared" si="189"/>
        <v>0</v>
      </c>
      <c r="X1636" s="264">
        <f t="shared" si="190"/>
        <v>0</v>
      </c>
    </row>
    <row r="1637" spans="1:24" ht="12.75" customHeight="1" x14ac:dyDescent="0.25">
      <c r="B1637" s="227"/>
      <c r="C1637" s="160"/>
      <c r="J1637" s="264">
        <v>0</v>
      </c>
      <c r="K1637" s="264">
        <v>0</v>
      </c>
      <c r="L1637" s="264">
        <v>0</v>
      </c>
      <c r="M1637" s="264">
        <v>0</v>
      </c>
      <c r="N1637" s="264">
        <v>0</v>
      </c>
      <c r="O1637" s="264">
        <f t="shared" si="185"/>
        <v>0</v>
      </c>
      <c r="P1637" s="264">
        <f t="shared" si="192"/>
        <v>0</v>
      </c>
      <c r="Q1637" s="266">
        <f t="shared" si="191"/>
        <v>0</v>
      </c>
      <c r="T1637" s="264">
        <f t="shared" si="186"/>
        <v>0</v>
      </c>
      <c r="U1637" s="264">
        <f t="shared" si="187"/>
        <v>0</v>
      </c>
      <c r="V1637" s="264">
        <f t="shared" si="188"/>
        <v>0</v>
      </c>
      <c r="W1637" s="264">
        <f t="shared" si="189"/>
        <v>0</v>
      </c>
      <c r="X1637" s="264">
        <f t="shared" si="190"/>
        <v>0</v>
      </c>
    </row>
    <row r="1638" spans="1:24" ht="12.75" customHeight="1" x14ac:dyDescent="0.25">
      <c r="B1638" s="227"/>
      <c r="C1638" s="160"/>
      <c r="J1638" s="264">
        <v>0</v>
      </c>
      <c r="K1638" s="264">
        <v>0</v>
      </c>
      <c r="L1638" s="264">
        <v>0</v>
      </c>
      <c r="M1638" s="264">
        <v>0</v>
      </c>
      <c r="N1638" s="264">
        <v>0</v>
      </c>
      <c r="O1638" s="264">
        <f t="shared" si="185"/>
        <v>0</v>
      </c>
      <c r="P1638" s="264">
        <f t="shared" si="192"/>
        <v>0</v>
      </c>
      <c r="Q1638" s="266">
        <f t="shared" si="191"/>
        <v>0</v>
      </c>
      <c r="T1638" s="264">
        <f t="shared" si="186"/>
        <v>0</v>
      </c>
      <c r="U1638" s="264">
        <f t="shared" si="187"/>
        <v>0</v>
      </c>
      <c r="V1638" s="264">
        <f t="shared" si="188"/>
        <v>0</v>
      </c>
      <c r="W1638" s="264">
        <f t="shared" si="189"/>
        <v>0</v>
      </c>
      <c r="X1638" s="264">
        <f t="shared" si="190"/>
        <v>0</v>
      </c>
    </row>
    <row r="1639" spans="1:24" ht="12.75" customHeight="1" x14ac:dyDescent="0.25">
      <c r="B1639" s="227"/>
      <c r="C1639" s="160"/>
      <c r="J1639" s="264">
        <v>0</v>
      </c>
      <c r="K1639" s="264">
        <v>0</v>
      </c>
      <c r="L1639" s="264">
        <v>0</v>
      </c>
      <c r="M1639" s="264">
        <v>0</v>
      </c>
      <c r="N1639" s="264">
        <v>0</v>
      </c>
      <c r="O1639" s="264">
        <f t="shared" si="185"/>
        <v>0</v>
      </c>
      <c r="P1639" s="264">
        <f t="shared" si="192"/>
        <v>0</v>
      </c>
      <c r="Q1639" s="266">
        <f t="shared" si="191"/>
        <v>0</v>
      </c>
      <c r="T1639" s="264">
        <f t="shared" si="186"/>
        <v>0</v>
      </c>
      <c r="U1639" s="264">
        <f t="shared" si="187"/>
        <v>0</v>
      </c>
      <c r="V1639" s="264">
        <f t="shared" si="188"/>
        <v>0</v>
      </c>
      <c r="W1639" s="264">
        <f t="shared" si="189"/>
        <v>0</v>
      </c>
      <c r="X1639" s="264">
        <f t="shared" si="190"/>
        <v>0</v>
      </c>
    </row>
    <row r="1640" spans="1:24" ht="12.75" customHeight="1" x14ac:dyDescent="0.25">
      <c r="A1640" s="2" t="s">
        <v>26</v>
      </c>
      <c r="B1640" s="227" t="s">
        <v>732</v>
      </c>
      <c r="C1640" s="84" t="s">
        <v>148</v>
      </c>
      <c r="D1640" s="1">
        <v>1</v>
      </c>
      <c r="E1640" s="143">
        <f>H1640</f>
        <v>6500</v>
      </c>
      <c r="F1640" s="144">
        <f>E1640*D1640</f>
        <v>6500</v>
      </c>
      <c r="H1640" s="146">
        <v>6500</v>
      </c>
      <c r="J1640" s="264">
        <v>864.19057146547175</v>
      </c>
      <c r="K1640" s="264">
        <v>302.46670001291506</v>
      </c>
      <c r="L1640" s="264">
        <v>3996.8674574670968</v>
      </c>
      <c r="M1640" s="264">
        <v>78.410754925484639</v>
      </c>
      <c r="N1640" s="264">
        <v>1258.0645161290322</v>
      </c>
      <c r="O1640" s="264">
        <f t="shared" si="185"/>
        <v>6500</v>
      </c>
      <c r="P1640" s="264">
        <f t="shared" si="192"/>
        <v>6500</v>
      </c>
      <c r="Q1640" s="266">
        <f t="shared" si="191"/>
        <v>0</v>
      </c>
      <c r="T1640" s="264">
        <f t="shared" si="186"/>
        <v>864.19057146547175</v>
      </c>
      <c r="U1640" s="264">
        <f t="shared" si="187"/>
        <v>302.46670001291506</v>
      </c>
      <c r="V1640" s="264">
        <f t="shared" si="188"/>
        <v>3996.8674574670968</v>
      </c>
      <c r="W1640" s="264">
        <f t="shared" si="189"/>
        <v>78.410754925484639</v>
      </c>
      <c r="X1640" s="264">
        <f t="shared" si="190"/>
        <v>1258.0645161290322</v>
      </c>
    </row>
    <row r="1641" spans="1:24" ht="12.75" customHeight="1" x14ac:dyDescent="0.25">
      <c r="B1641" s="227"/>
      <c r="C1641" s="160"/>
      <c r="J1641" s="264">
        <v>0</v>
      </c>
      <c r="K1641" s="264">
        <v>0</v>
      </c>
      <c r="L1641" s="264">
        <v>0</v>
      </c>
      <c r="M1641" s="264">
        <v>0</v>
      </c>
      <c r="N1641" s="264">
        <v>0</v>
      </c>
      <c r="O1641" s="264">
        <f t="shared" si="185"/>
        <v>0</v>
      </c>
      <c r="P1641" s="264">
        <f t="shared" si="192"/>
        <v>0</v>
      </c>
      <c r="Q1641" s="266">
        <f t="shared" si="191"/>
        <v>0</v>
      </c>
      <c r="T1641" s="264">
        <f t="shared" si="186"/>
        <v>0</v>
      </c>
      <c r="U1641" s="264">
        <f t="shared" si="187"/>
        <v>0</v>
      </c>
      <c r="V1641" s="264">
        <f t="shared" si="188"/>
        <v>0</v>
      </c>
      <c r="W1641" s="264">
        <f t="shared" si="189"/>
        <v>0</v>
      </c>
      <c r="X1641" s="264">
        <f t="shared" si="190"/>
        <v>0</v>
      </c>
    </row>
    <row r="1642" spans="1:24" ht="12.75" customHeight="1" x14ac:dyDescent="0.25">
      <c r="B1642" s="227"/>
      <c r="C1642" s="160"/>
      <c r="J1642" s="264">
        <v>0</v>
      </c>
      <c r="K1642" s="264">
        <v>0</v>
      </c>
      <c r="L1642" s="264">
        <v>0</v>
      </c>
      <c r="M1642" s="264">
        <v>0</v>
      </c>
      <c r="N1642" s="264">
        <v>0</v>
      </c>
      <c r="O1642" s="264">
        <f t="shared" si="185"/>
        <v>0</v>
      </c>
      <c r="P1642" s="264">
        <f t="shared" si="192"/>
        <v>0</v>
      </c>
      <c r="Q1642" s="266">
        <f t="shared" si="191"/>
        <v>0</v>
      </c>
      <c r="T1642" s="264">
        <f t="shared" si="186"/>
        <v>0</v>
      </c>
      <c r="U1642" s="264">
        <f t="shared" si="187"/>
        <v>0</v>
      </c>
      <c r="V1642" s="264">
        <f t="shared" si="188"/>
        <v>0</v>
      </c>
      <c r="W1642" s="264">
        <f t="shared" si="189"/>
        <v>0</v>
      </c>
      <c r="X1642" s="264">
        <f t="shared" si="190"/>
        <v>0</v>
      </c>
    </row>
    <row r="1643" spans="1:24" ht="12.75" customHeight="1" x14ac:dyDescent="0.25">
      <c r="B1643" s="227"/>
      <c r="C1643" s="160"/>
      <c r="J1643" s="264">
        <v>0</v>
      </c>
      <c r="K1643" s="264">
        <v>0</v>
      </c>
      <c r="L1643" s="264">
        <v>0</v>
      </c>
      <c r="M1643" s="264">
        <v>0</v>
      </c>
      <c r="N1643" s="264">
        <v>0</v>
      </c>
      <c r="O1643" s="264">
        <f t="shared" si="185"/>
        <v>0</v>
      </c>
      <c r="P1643" s="264">
        <f t="shared" si="192"/>
        <v>0</v>
      </c>
      <c r="Q1643" s="266">
        <f t="shared" si="191"/>
        <v>0</v>
      </c>
      <c r="T1643" s="264">
        <f t="shared" si="186"/>
        <v>0</v>
      </c>
      <c r="U1643" s="264">
        <f t="shared" si="187"/>
        <v>0</v>
      </c>
      <c r="V1643" s="264">
        <f t="shared" si="188"/>
        <v>0</v>
      </c>
      <c r="W1643" s="264">
        <f t="shared" si="189"/>
        <v>0</v>
      </c>
      <c r="X1643" s="264">
        <f t="shared" si="190"/>
        <v>0</v>
      </c>
    </row>
    <row r="1644" spans="1:24" ht="12.75" customHeight="1" x14ac:dyDescent="0.25">
      <c r="B1644" s="227"/>
      <c r="C1644" s="160"/>
      <c r="J1644" s="264">
        <v>0</v>
      </c>
      <c r="K1644" s="264">
        <v>0</v>
      </c>
      <c r="L1644" s="264">
        <v>0</v>
      </c>
      <c r="M1644" s="264">
        <v>0</v>
      </c>
      <c r="N1644" s="264">
        <v>0</v>
      </c>
      <c r="O1644" s="264">
        <f t="shared" si="185"/>
        <v>0</v>
      </c>
      <c r="P1644" s="264">
        <f t="shared" si="192"/>
        <v>0</v>
      </c>
      <c r="Q1644" s="266">
        <f t="shared" si="191"/>
        <v>0</v>
      </c>
      <c r="T1644" s="264">
        <f t="shared" si="186"/>
        <v>0</v>
      </c>
      <c r="U1644" s="264">
        <f t="shared" si="187"/>
        <v>0</v>
      </c>
      <c r="V1644" s="264">
        <f t="shared" si="188"/>
        <v>0</v>
      </c>
      <c r="W1644" s="264">
        <f t="shared" si="189"/>
        <v>0</v>
      </c>
      <c r="X1644" s="264">
        <f t="shared" si="190"/>
        <v>0</v>
      </c>
    </row>
    <row r="1645" spans="1:24" ht="12.75" customHeight="1" x14ac:dyDescent="0.25">
      <c r="B1645" s="227"/>
      <c r="C1645" s="160"/>
      <c r="J1645" s="264">
        <v>0</v>
      </c>
      <c r="K1645" s="264">
        <v>0</v>
      </c>
      <c r="L1645" s="264">
        <v>0</v>
      </c>
      <c r="M1645" s="264">
        <v>0</v>
      </c>
      <c r="N1645" s="264">
        <v>0</v>
      </c>
      <c r="O1645" s="264">
        <f t="shared" si="185"/>
        <v>0</v>
      </c>
      <c r="P1645" s="264">
        <f t="shared" si="192"/>
        <v>0</v>
      </c>
      <c r="Q1645" s="266">
        <f t="shared" si="191"/>
        <v>0</v>
      </c>
      <c r="T1645" s="264">
        <f t="shared" si="186"/>
        <v>0</v>
      </c>
      <c r="U1645" s="264">
        <f t="shared" si="187"/>
        <v>0</v>
      </c>
      <c r="V1645" s="264">
        <f t="shared" si="188"/>
        <v>0</v>
      </c>
      <c r="W1645" s="264">
        <f t="shared" si="189"/>
        <v>0</v>
      </c>
      <c r="X1645" s="264">
        <f t="shared" si="190"/>
        <v>0</v>
      </c>
    </row>
    <row r="1646" spans="1:24" ht="12.75" customHeight="1" x14ac:dyDescent="0.25">
      <c r="B1646" s="227"/>
      <c r="C1646" s="160"/>
      <c r="J1646" s="264">
        <v>0</v>
      </c>
      <c r="K1646" s="264">
        <v>0</v>
      </c>
      <c r="L1646" s="264">
        <v>0</v>
      </c>
      <c r="M1646" s="264">
        <v>0</v>
      </c>
      <c r="N1646" s="264">
        <v>0</v>
      </c>
      <c r="O1646" s="264">
        <f t="shared" si="185"/>
        <v>0</v>
      </c>
      <c r="P1646" s="264">
        <f t="shared" si="192"/>
        <v>0</v>
      </c>
      <c r="Q1646" s="266">
        <f t="shared" si="191"/>
        <v>0</v>
      </c>
      <c r="T1646" s="264">
        <f t="shared" si="186"/>
        <v>0</v>
      </c>
      <c r="U1646" s="264">
        <f t="shared" si="187"/>
        <v>0</v>
      </c>
      <c r="V1646" s="264">
        <f t="shared" si="188"/>
        <v>0</v>
      </c>
      <c r="W1646" s="264">
        <f t="shared" si="189"/>
        <v>0</v>
      </c>
      <c r="X1646" s="264">
        <f t="shared" si="190"/>
        <v>0</v>
      </c>
    </row>
    <row r="1647" spans="1:24" ht="12.75" customHeight="1" x14ac:dyDescent="0.25">
      <c r="A1647" s="2" t="s">
        <v>111</v>
      </c>
      <c r="B1647" s="227" t="s">
        <v>733</v>
      </c>
      <c r="C1647" s="84" t="s">
        <v>148</v>
      </c>
      <c r="D1647" s="1">
        <v>1</v>
      </c>
      <c r="E1647" s="143">
        <f>H1647</f>
        <v>100000</v>
      </c>
      <c r="F1647" s="144">
        <f>E1647*D1647</f>
        <v>100000</v>
      </c>
      <c r="H1647" s="146">
        <v>100000</v>
      </c>
      <c r="J1647" s="264">
        <v>13295.239561007258</v>
      </c>
      <c r="K1647" s="264">
        <v>4653.3338463525388</v>
      </c>
      <c r="L1647" s="264">
        <v>61490.268576416871</v>
      </c>
      <c r="M1647" s="264">
        <v>1206.3193065459175</v>
      </c>
      <c r="N1647" s="264">
        <v>19354.83870967742</v>
      </c>
      <c r="O1647" s="264">
        <f t="shared" si="185"/>
        <v>100000</v>
      </c>
      <c r="P1647" s="264">
        <f t="shared" si="192"/>
        <v>100000</v>
      </c>
      <c r="Q1647" s="266">
        <f t="shared" si="191"/>
        <v>0</v>
      </c>
      <c r="T1647" s="264">
        <f t="shared" si="186"/>
        <v>13295.239561007258</v>
      </c>
      <c r="U1647" s="264">
        <f t="shared" si="187"/>
        <v>4653.3338463525388</v>
      </c>
      <c r="V1647" s="264">
        <f t="shared" si="188"/>
        <v>61490.268576416871</v>
      </c>
      <c r="W1647" s="264">
        <f t="shared" si="189"/>
        <v>1206.3193065459175</v>
      </c>
      <c r="X1647" s="264">
        <f t="shared" si="190"/>
        <v>19354.83870967742</v>
      </c>
    </row>
    <row r="1648" spans="1:24" ht="12.75" customHeight="1" x14ac:dyDescent="0.25">
      <c r="B1648" s="227"/>
      <c r="C1648" s="160"/>
      <c r="J1648" s="264">
        <v>0</v>
      </c>
      <c r="K1648" s="264">
        <v>0</v>
      </c>
      <c r="L1648" s="264">
        <v>0</v>
      </c>
      <c r="M1648" s="264">
        <v>0</v>
      </c>
      <c r="N1648" s="264">
        <v>0</v>
      </c>
      <c r="O1648" s="264">
        <f t="shared" si="185"/>
        <v>0</v>
      </c>
      <c r="P1648" s="264">
        <f t="shared" si="192"/>
        <v>0</v>
      </c>
      <c r="Q1648" s="266">
        <f t="shared" si="191"/>
        <v>0</v>
      </c>
      <c r="T1648" s="264">
        <f t="shared" si="186"/>
        <v>0</v>
      </c>
      <c r="U1648" s="264">
        <f t="shared" si="187"/>
        <v>0</v>
      </c>
      <c r="V1648" s="264">
        <f t="shared" si="188"/>
        <v>0</v>
      </c>
      <c r="W1648" s="264">
        <f t="shared" si="189"/>
        <v>0</v>
      </c>
      <c r="X1648" s="264">
        <f t="shared" si="190"/>
        <v>0</v>
      </c>
    </row>
    <row r="1649" spans="1:24" ht="12.75" customHeight="1" x14ac:dyDescent="0.25">
      <c r="B1649" s="227"/>
      <c r="C1649" s="160"/>
      <c r="J1649" s="264">
        <v>0</v>
      </c>
      <c r="K1649" s="264">
        <v>0</v>
      </c>
      <c r="L1649" s="264">
        <v>0</v>
      </c>
      <c r="M1649" s="264">
        <v>0</v>
      </c>
      <c r="N1649" s="264">
        <v>0</v>
      </c>
      <c r="O1649" s="264">
        <f t="shared" si="185"/>
        <v>0</v>
      </c>
      <c r="P1649" s="264">
        <f t="shared" si="192"/>
        <v>0</v>
      </c>
      <c r="Q1649" s="266">
        <f t="shared" si="191"/>
        <v>0</v>
      </c>
      <c r="T1649" s="264">
        <f t="shared" si="186"/>
        <v>0</v>
      </c>
      <c r="U1649" s="264">
        <f t="shared" si="187"/>
        <v>0</v>
      </c>
      <c r="V1649" s="264">
        <f t="shared" si="188"/>
        <v>0</v>
      </c>
      <c r="W1649" s="264">
        <f t="shared" si="189"/>
        <v>0</v>
      </c>
      <c r="X1649" s="264">
        <f t="shared" si="190"/>
        <v>0</v>
      </c>
    </row>
    <row r="1650" spans="1:24" ht="12.75" customHeight="1" x14ac:dyDescent="0.25">
      <c r="B1650" s="227"/>
      <c r="C1650" s="160"/>
      <c r="J1650" s="264">
        <v>0</v>
      </c>
      <c r="K1650" s="264">
        <v>0</v>
      </c>
      <c r="L1650" s="264">
        <v>0</v>
      </c>
      <c r="M1650" s="264">
        <v>0</v>
      </c>
      <c r="N1650" s="264">
        <v>0</v>
      </c>
      <c r="O1650" s="264">
        <f t="shared" si="185"/>
        <v>0</v>
      </c>
      <c r="P1650" s="264">
        <f t="shared" si="192"/>
        <v>0</v>
      </c>
      <c r="Q1650" s="266">
        <f t="shared" si="191"/>
        <v>0</v>
      </c>
      <c r="T1650" s="264">
        <f t="shared" si="186"/>
        <v>0</v>
      </c>
      <c r="U1650" s="264">
        <f t="shared" si="187"/>
        <v>0</v>
      </c>
      <c r="V1650" s="264">
        <f t="shared" si="188"/>
        <v>0</v>
      </c>
      <c r="W1650" s="264">
        <f t="shared" si="189"/>
        <v>0</v>
      </c>
      <c r="X1650" s="264">
        <f t="shared" si="190"/>
        <v>0</v>
      </c>
    </row>
    <row r="1651" spans="1:24" ht="12.75" customHeight="1" x14ac:dyDescent="0.25">
      <c r="B1651" s="227"/>
      <c r="C1651" s="160"/>
      <c r="J1651" s="264">
        <v>0</v>
      </c>
      <c r="K1651" s="264">
        <v>0</v>
      </c>
      <c r="L1651" s="264">
        <v>0</v>
      </c>
      <c r="M1651" s="264">
        <v>0</v>
      </c>
      <c r="N1651" s="264">
        <v>0</v>
      </c>
      <c r="O1651" s="264">
        <f t="shared" si="185"/>
        <v>0</v>
      </c>
      <c r="P1651" s="264">
        <f t="shared" si="192"/>
        <v>0</v>
      </c>
      <c r="Q1651" s="266">
        <f t="shared" si="191"/>
        <v>0</v>
      </c>
      <c r="T1651" s="264">
        <f t="shared" si="186"/>
        <v>0</v>
      </c>
      <c r="U1651" s="264">
        <f t="shared" si="187"/>
        <v>0</v>
      </c>
      <c r="V1651" s="264">
        <f t="shared" si="188"/>
        <v>0</v>
      </c>
      <c r="W1651" s="264">
        <f t="shared" si="189"/>
        <v>0</v>
      </c>
      <c r="X1651" s="264">
        <f t="shared" si="190"/>
        <v>0</v>
      </c>
    </row>
    <row r="1652" spans="1:24" ht="12.75" customHeight="1" x14ac:dyDescent="0.25">
      <c r="B1652" s="227"/>
      <c r="C1652" s="160"/>
      <c r="J1652" s="264">
        <v>0</v>
      </c>
      <c r="K1652" s="264">
        <v>0</v>
      </c>
      <c r="L1652" s="264">
        <v>0</v>
      </c>
      <c r="M1652" s="264">
        <v>0</v>
      </c>
      <c r="N1652" s="264">
        <v>0</v>
      </c>
      <c r="O1652" s="264">
        <f t="shared" si="185"/>
        <v>0</v>
      </c>
      <c r="P1652" s="264">
        <f t="shared" si="192"/>
        <v>0</v>
      </c>
      <c r="Q1652" s="266">
        <f t="shared" si="191"/>
        <v>0</v>
      </c>
      <c r="T1652" s="264">
        <f t="shared" si="186"/>
        <v>0</v>
      </c>
      <c r="U1652" s="264">
        <f t="shared" si="187"/>
        <v>0</v>
      </c>
      <c r="V1652" s="264">
        <f t="shared" si="188"/>
        <v>0</v>
      </c>
      <c r="W1652" s="264">
        <f t="shared" si="189"/>
        <v>0</v>
      </c>
      <c r="X1652" s="264">
        <f t="shared" si="190"/>
        <v>0</v>
      </c>
    </row>
    <row r="1653" spans="1:24" ht="12.75" customHeight="1" x14ac:dyDescent="0.25">
      <c r="B1653" s="227"/>
      <c r="C1653" s="160"/>
      <c r="J1653" s="264">
        <v>0</v>
      </c>
      <c r="K1653" s="264">
        <v>0</v>
      </c>
      <c r="L1653" s="264">
        <v>0</v>
      </c>
      <c r="M1653" s="264">
        <v>0</v>
      </c>
      <c r="N1653" s="264">
        <v>0</v>
      </c>
      <c r="O1653" s="264">
        <f t="shared" si="185"/>
        <v>0</v>
      </c>
      <c r="P1653" s="264">
        <f t="shared" si="192"/>
        <v>0</v>
      </c>
      <c r="Q1653" s="266">
        <f t="shared" si="191"/>
        <v>0</v>
      </c>
      <c r="T1653" s="264">
        <f t="shared" si="186"/>
        <v>0</v>
      </c>
      <c r="U1653" s="264">
        <f t="shared" si="187"/>
        <v>0</v>
      </c>
      <c r="V1653" s="264">
        <f t="shared" si="188"/>
        <v>0</v>
      </c>
      <c r="W1653" s="264">
        <f t="shared" si="189"/>
        <v>0</v>
      </c>
      <c r="X1653" s="264">
        <f t="shared" si="190"/>
        <v>0</v>
      </c>
    </row>
    <row r="1654" spans="1:24" ht="12.75" customHeight="1" x14ac:dyDescent="0.25">
      <c r="B1654" s="227"/>
      <c r="C1654" s="160"/>
      <c r="J1654" s="264">
        <v>0</v>
      </c>
      <c r="K1654" s="264">
        <v>0</v>
      </c>
      <c r="L1654" s="264">
        <v>0</v>
      </c>
      <c r="M1654" s="264">
        <v>0</v>
      </c>
      <c r="N1654" s="264">
        <v>0</v>
      </c>
      <c r="O1654" s="264">
        <f t="shared" si="185"/>
        <v>0</v>
      </c>
      <c r="P1654" s="264">
        <f t="shared" si="192"/>
        <v>0</v>
      </c>
      <c r="Q1654" s="266">
        <f t="shared" si="191"/>
        <v>0</v>
      </c>
      <c r="T1654" s="264">
        <f t="shared" si="186"/>
        <v>0</v>
      </c>
      <c r="U1654" s="264">
        <f t="shared" si="187"/>
        <v>0</v>
      </c>
      <c r="V1654" s="264">
        <f t="shared" si="188"/>
        <v>0</v>
      </c>
      <c r="W1654" s="264">
        <f t="shared" si="189"/>
        <v>0</v>
      </c>
      <c r="X1654" s="264">
        <f t="shared" si="190"/>
        <v>0</v>
      </c>
    </row>
    <row r="1655" spans="1:24" ht="12.75" customHeight="1" x14ac:dyDescent="0.25">
      <c r="A1655" s="2" t="s">
        <v>181</v>
      </c>
      <c r="B1655" s="227" t="s">
        <v>734</v>
      </c>
      <c r="C1655" s="84" t="s">
        <v>148</v>
      </c>
      <c r="D1655" s="1">
        <v>4</v>
      </c>
      <c r="E1655" s="143">
        <f>H1655</f>
        <v>6500</v>
      </c>
      <c r="F1655" s="144">
        <f>E1655*D1655</f>
        <v>26000</v>
      </c>
      <c r="H1655" s="146">
        <v>6500</v>
      </c>
      <c r="J1655" s="264">
        <v>864.19057146547175</v>
      </c>
      <c r="K1655" s="264">
        <v>302.46670001291506</v>
      </c>
      <c r="L1655" s="264">
        <v>3996.8674574670968</v>
      </c>
      <c r="M1655" s="264">
        <v>78.410754925484639</v>
      </c>
      <c r="N1655" s="264">
        <v>1258.0645161290322</v>
      </c>
      <c r="O1655" s="264">
        <f t="shared" si="185"/>
        <v>6500</v>
      </c>
      <c r="P1655" s="264">
        <f t="shared" si="192"/>
        <v>26000</v>
      </c>
      <c r="Q1655" s="266">
        <f t="shared" si="191"/>
        <v>0</v>
      </c>
      <c r="T1655" s="264">
        <f t="shared" si="186"/>
        <v>3456.762285861887</v>
      </c>
      <c r="U1655" s="264">
        <f t="shared" si="187"/>
        <v>1209.8668000516602</v>
      </c>
      <c r="V1655" s="264">
        <f t="shared" si="188"/>
        <v>15987.469829868387</v>
      </c>
      <c r="W1655" s="264">
        <f t="shared" si="189"/>
        <v>313.64301970193856</v>
      </c>
      <c r="X1655" s="264">
        <f t="shared" si="190"/>
        <v>5032.2580645161288</v>
      </c>
    </row>
    <row r="1656" spans="1:24" ht="12.75" customHeight="1" x14ac:dyDescent="0.25">
      <c r="B1656" s="227"/>
      <c r="C1656" s="160"/>
      <c r="J1656" s="264">
        <v>0</v>
      </c>
      <c r="K1656" s="264">
        <v>0</v>
      </c>
      <c r="L1656" s="264">
        <v>0</v>
      </c>
      <c r="M1656" s="264">
        <v>0</v>
      </c>
      <c r="N1656" s="264">
        <v>0</v>
      </c>
      <c r="O1656" s="264">
        <f t="shared" si="185"/>
        <v>0</v>
      </c>
      <c r="P1656" s="264">
        <f t="shared" si="192"/>
        <v>0</v>
      </c>
      <c r="Q1656" s="266">
        <f t="shared" si="191"/>
        <v>0</v>
      </c>
      <c r="T1656" s="264">
        <f t="shared" si="186"/>
        <v>0</v>
      </c>
      <c r="U1656" s="264">
        <f t="shared" si="187"/>
        <v>0</v>
      </c>
      <c r="V1656" s="264">
        <f t="shared" si="188"/>
        <v>0</v>
      </c>
      <c r="W1656" s="264">
        <f t="shared" si="189"/>
        <v>0</v>
      </c>
      <c r="X1656" s="264">
        <f t="shared" si="190"/>
        <v>0</v>
      </c>
    </row>
    <row r="1657" spans="1:24" ht="12.75" customHeight="1" x14ac:dyDescent="0.25">
      <c r="B1657" s="227"/>
      <c r="J1657" s="264">
        <v>0</v>
      </c>
      <c r="K1657" s="264">
        <v>0</v>
      </c>
      <c r="L1657" s="264">
        <v>0</v>
      </c>
      <c r="M1657" s="264">
        <v>0</v>
      </c>
      <c r="N1657" s="264">
        <v>0</v>
      </c>
      <c r="O1657" s="264">
        <f t="shared" si="185"/>
        <v>0</v>
      </c>
      <c r="P1657" s="264">
        <f t="shared" si="192"/>
        <v>0</v>
      </c>
      <c r="Q1657" s="266">
        <f t="shared" si="191"/>
        <v>0</v>
      </c>
      <c r="T1657" s="264">
        <f t="shared" si="186"/>
        <v>0</v>
      </c>
      <c r="U1657" s="264">
        <f t="shared" si="187"/>
        <v>0</v>
      </c>
      <c r="V1657" s="264">
        <f t="shared" si="188"/>
        <v>0</v>
      </c>
      <c r="W1657" s="264">
        <f t="shared" si="189"/>
        <v>0</v>
      </c>
      <c r="X1657" s="264">
        <f t="shared" si="190"/>
        <v>0</v>
      </c>
    </row>
    <row r="1658" spans="1:24" ht="12.75" customHeight="1" x14ac:dyDescent="0.25">
      <c r="B1658" s="227"/>
      <c r="J1658" s="264">
        <v>0</v>
      </c>
      <c r="K1658" s="264">
        <v>0</v>
      </c>
      <c r="L1658" s="264">
        <v>0</v>
      </c>
      <c r="M1658" s="264">
        <v>0</v>
      </c>
      <c r="N1658" s="264">
        <v>0</v>
      </c>
      <c r="O1658" s="264">
        <f t="shared" si="185"/>
        <v>0</v>
      </c>
      <c r="P1658" s="264">
        <f t="shared" si="192"/>
        <v>0</v>
      </c>
      <c r="Q1658" s="266">
        <f t="shared" si="191"/>
        <v>0</v>
      </c>
      <c r="T1658" s="264">
        <f t="shared" si="186"/>
        <v>0</v>
      </c>
      <c r="U1658" s="264">
        <f t="shared" si="187"/>
        <v>0</v>
      </c>
      <c r="V1658" s="264">
        <f t="shared" si="188"/>
        <v>0</v>
      </c>
      <c r="W1658" s="264">
        <f t="shared" si="189"/>
        <v>0</v>
      </c>
      <c r="X1658" s="264">
        <f t="shared" si="190"/>
        <v>0</v>
      </c>
    </row>
    <row r="1659" spans="1:24" ht="12.75" customHeight="1" x14ac:dyDescent="0.25">
      <c r="B1659" s="227"/>
      <c r="J1659" s="264">
        <v>0</v>
      </c>
      <c r="K1659" s="264">
        <v>0</v>
      </c>
      <c r="L1659" s="264">
        <v>0</v>
      </c>
      <c r="M1659" s="264">
        <v>0</v>
      </c>
      <c r="N1659" s="264">
        <v>0</v>
      </c>
      <c r="O1659" s="264">
        <f t="shared" si="185"/>
        <v>0</v>
      </c>
      <c r="P1659" s="264">
        <f t="shared" si="192"/>
        <v>0</v>
      </c>
      <c r="Q1659" s="266">
        <f t="shared" si="191"/>
        <v>0</v>
      </c>
      <c r="T1659" s="264">
        <f t="shared" si="186"/>
        <v>0</v>
      </c>
      <c r="U1659" s="264">
        <f t="shared" si="187"/>
        <v>0</v>
      </c>
      <c r="V1659" s="264">
        <f t="shared" si="188"/>
        <v>0</v>
      </c>
      <c r="W1659" s="264">
        <f t="shared" si="189"/>
        <v>0</v>
      </c>
      <c r="X1659" s="264">
        <f t="shared" si="190"/>
        <v>0</v>
      </c>
    </row>
    <row r="1660" spans="1:24" ht="12.75" customHeight="1" x14ac:dyDescent="0.25">
      <c r="B1660" s="227"/>
      <c r="J1660" s="264">
        <v>0</v>
      </c>
      <c r="K1660" s="264">
        <v>0</v>
      </c>
      <c r="L1660" s="264">
        <v>0</v>
      </c>
      <c r="M1660" s="264">
        <v>0</v>
      </c>
      <c r="N1660" s="264">
        <v>0</v>
      </c>
      <c r="O1660" s="264">
        <f t="shared" si="185"/>
        <v>0</v>
      </c>
      <c r="P1660" s="264">
        <f t="shared" si="192"/>
        <v>0</v>
      </c>
      <c r="Q1660" s="266">
        <f t="shared" si="191"/>
        <v>0</v>
      </c>
      <c r="T1660" s="264">
        <f t="shared" si="186"/>
        <v>0</v>
      </c>
      <c r="U1660" s="264">
        <f t="shared" si="187"/>
        <v>0</v>
      </c>
      <c r="V1660" s="264">
        <f t="shared" si="188"/>
        <v>0</v>
      </c>
      <c r="W1660" s="264">
        <f t="shared" si="189"/>
        <v>0</v>
      </c>
      <c r="X1660" s="264">
        <f t="shared" si="190"/>
        <v>0</v>
      </c>
    </row>
    <row r="1661" spans="1:24" ht="12.75" customHeight="1" x14ac:dyDescent="0.25">
      <c r="B1661" s="227"/>
      <c r="J1661" s="264">
        <v>0</v>
      </c>
      <c r="K1661" s="264">
        <v>0</v>
      </c>
      <c r="L1661" s="264">
        <v>0</v>
      </c>
      <c r="M1661" s="264">
        <v>0</v>
      </c>
      <c r="N1661" s="264">
        <v>0</v>
      </c>
      <c r="O1661" s="264">
        <f t="shared" si="185"/>
        <v>0</v>
      </c>
      <c r="P1661" s="264">
        <f t="shared" si="192"/>
        <v>0</v>
      </c>
      <c r="Q1661" s="266">
        <f t="shared" si="191"/>
        <v>0</v>
      </c>
      <c r="T1661" s="264">
        <f t="shared" si="186"/>
        <v>0</v>
      </c>
      <c r="U1661" s="264">
        <f t="shared" si="187"/>
        <v>0</v>
      </c>
      <c r="V1661" s="264">
        <f t="shared" si="188"/>
        <v>0</v>
      </c>
      <c r="W1661" s="264">
        <f t="shared" si="189"/>
        <v>0</v>
      </c>
      <c r="X1661" s="264">
        <f t="shared" si="190"/>
        <v>0</v>
      </c>
    </row>
    <row r="1662" spans="1:24" ht="12.75" customHeight="1" thickBot="1" x14ac:dyDescent="0.3">
      <c r="B1662" s="227"/>
      <c r="J1662" s="264">
        <v>0</v>
      </c>
      <c r="K1662" s="264">
        <v>0</v>
      </c>
      <c r="L1662" s="264">
        <v>0</v>
      </c>
      <c r="M1662" s="264">
        <v>0</v>
      </c>
      <c r="N1662" s="264">
        <v>0</v>
      </c>
      <c r="O1662" s="264">
        <f t="shared" si="185"/>
        <v>0</v>
      </c>
      <c r="P1662" s="264">
        <f t="shared" si="192"/>
        <v>0</v>
      </c>
      <c r="Q1662" s="266">
        <f t="shared" si="191"/>
        <v>0</v>
      </c>
      <c r="T1662" s="264">
        <f t="shared" si="186"/>
        <v>0</v>
      </c>
      <c r="U1662" s="264">
        <f t="shared" si="187"/>
        <v>0</v>
      </c>
      <c r="V1662" s="264">
        <f t="shared" si="188"/>
        <v>0</v>
      </c>
      <c r="W1662" s="264">
        <f t="shared" si="189"/>
        <v>0</v>
      </c>
      <c r="X1662" s="264">
        <f t="shared" si="190"/>
        <v>0</v>
      </c>
    </row>
    <row r="1663" spans="1:24" ht="12.75" customHeight="1" thickBot="1" x14ac:dyDescent="0.3">
      <c r="A1663" s="18" t="s">
        <v>200</v>
      </c>
      <c r="B1663" s="19" t="s">
        <v>735</v>
      </c>
      <c r="C1663" s="20"/>
      <c r="D1663" s="21"/>
      <c r="E1663" s="186"/>
      <c r="F1663" s="187">
        <f>F1655+F1647+F1640+F1632+F1624+F1616</f>
        <v>152000</v>
      </c>
      <c r="J1663" s="264">
        <v>0</v>
      </c>
      <c r="K1663" s="264">
        <v>0</v>
      </c>
      <c r="L1663" s="264">
        <v>0</v>
      </c>
      <c r="M1663" s="264">
        <v>0</v>
      </c>
      <c r="N1663" s="264">
        <v>0</v>
      </c>
      <c r="O1663" s="264">
        <f t="shared" si="185"/>
        <v>0</v>
      </c>
      <c r="P1663" s="264">
        <f t="shared" si="192"/>
        <v>0</v>
      </c>
      <c r="R1663" s="266">
        <f>SUM(P1613:P1659)</f>
        <v>152000</v>
      </c>
      <c r="T1663" s="264">
        <f t="shared" si="186"/>
        <v>0</v>
      </c>
      <c r="U1663" s="264">
        <f t="shared" si="187"/>
        <v>0</v>
      </c>
      <c r="V1663" s="264">
        <f t="shared" si="188"/>
        <v>0</v>
      </c>
      <c r="W1663" s="264">
        <f t="shared" si="189"/>
        <v>0</v>
      </c>
      <c r="X1663" s="264">
        <f t="shared" si="190"/>
        <v>0</v>
      </c>
    </row>
    <row r="1664" spans="1:24" ht="12.75" customHeight="1" thickBot="1" x14ac:dyDescent="0.3">
      <c r="A1664" s="27"/>
      <c r="B1664" s="28"/>
      <c r="C1664" s="29"/>
      <c r="D1664" s="30"/>
      <c r="E1664" s="153"/>
      <c r="F1664" s="154"/>
      <c r="J1664" s="264">
        <v>0</v>
      </c>
      <c r="K1664" s="264">
        <v>0</v>
      </c>
      <c r="L1664" s="264">
        <v>0</v>
      </c>
      <c r="M1664" s="264">
        <v>0</v>
      </c>
      <c r="N1664" s="264">
        <v>0</v>
      </c>
      <c r="O1664" s="264">
        <f t="shared" ref="O1664:O1727" si="193">E1664</f>
        <v>0</v>
      </c>
      <c r="P1664" s="264">
        <f t="shared" si="192"/>
        <v>0</v>
      </c>
      <c r="Q1664" s="266">
        <f t="shared" si="191"/>
        <v>0</v>
      </c>
      <c r="T1664" s="264">
        <f t="shared" si="186"/>
        <v>0</v>
      </c>
      <c r="U1664" s="264">
        <f t="shared" si="187"/>
        <v>0</v>
      </c>
      <c r="V1664" s="264">
        <f t="shared" si="188"/>
        <v>0</v>
      </c>
      <c r="W1664" s="264">
        <f t="shared" si="189"/>
        <v>0</v>
      </c>
      <c r="X1664" s="264">
        <f t="shared" si="190"/>
        <v>0</v>
      </c>
    </row>
    <row r="1665" spans="1:24" ht="14.5" thickBot="1" x14ac:dyDescent="0.3">
      <c r="A1665" s="221" t="s">
        <v>329</v>
      </c>
      <c r="B1665" s="222"/>
      <c r="C1665" s="222"/>
      <c r="D1665" s="222"/>
      <c r="E1665" s="222"/>
      <c r="F1665" s="223"/>
      <c r="J1665" s="264">
        <v>0</v>
      </c>
      <c r="K1665" s="264">
        <v>0</v>
      </c>
      <c r="L1665" s="264">
        <v>0</v>
      </c>
      <c r="M1665" s="264">
        <v>0</v>
      </c>
      <c r="N1665" s="264">
        <v>0</v>
      </c>
      <c r="O1665" s="264">
        <f t="shared" si="193"/>
        <v>0</v>
      </c>
      <c r="P1665" s="264">
        <f t="shared" si="192"/>
        <v>0</v>
      </c>
      <c r="Q1665" s="266">
        <f t="shared" si="191"/>
        <v>0</v>
      </c>
      <c r="T1665" s="264">
        <f t="shared" si="186"/>
        <v>0</v>
      </c>
      <c r="U1665" s="264">
        <f t="shared" si="187"/>
        <v>0</v>
      </c>
      <c r="V1665" s="264">
        <f t="shared" si="188"/>
        <v>0</v>
      </c>
      <c r="W1665" s="264">
        <f t="shared" si="189"/>
        <v>0</v>
      </c>
      <c r="X1665" s="264">
        <f t="shared" si="190"/>
        <v>0</v>
      </c>
    </row>
    <row r="1666" spans="1:24" ht="12.75" customHeight="1" x14ac:dyDescent="0.25">
      <c r="A1666" s="5"/>
      <c r="B1666" s="4"/>
      <c r="C1666" s="6"/>
      <c r="D1666" s="7"/>
      <c r="J1666" s="264">
        <v>0</v>
      </c>
      <c r="K1666" s="264">
        <v>0</v>
      </c>
      <c r="L1666" s="264">
        <v>0</v>
      </c>
      <c r="M1666" s="264">
        <v>0</v>
      </c>
      <c r="N1666" s="264">
        <v>0</v>
      </c>
      <c r="O1666" s="264">
        <f t="shared" si="193"/>
        <v>0</v>
      </c>
      <c r="P1666" s="264">
        <f t="shared" si="192"/>
        <v>0</v>
      </c>
      <c r="Q1666" s="266">
        <f t="shared" si="191"/>
        <v>0</v>
      </c>
      <c r="T1666" s="264">
        <f t="shared" si="186"/>
        <v>0</v>
      </c>
      <c r="U1666" s="264">
        <f t="shared" si="187"/>
        <v>0</v>
      </c>
      <c r="V1666" s="264">
        <f t="shared" si="188"/>
        <v>0</v>
      </c>
      <c r="W1666" s="264">
        <f t="shared" si="189"/>
        <v>0</v>
      </c>
      <c r="X1666" s="264">
        <f t="shared" si="190"/>
        <v>0</v>
      </c>
    </row>
    <row r="1667" spans="1:24" ht="12.75" customHeight="1" x14ac:dyDescent="0.25">
      <c r="A1667" s="2" t="s">
        <v>27</v>
      </c>
      <c r="B1667" s="227" t="s">
        <v>736</v>
      </c>
      <c r="C1667" s="3" t="s">
        <v>112</v>
      </c>
      <c r="D1667" s="1">
        <v>1250</v>
      </c>
      <c r="E1667" s="143">
        <f>H1667</f>
        <v>50</v>
      </c>
      <c r="F1667" s="144">
        <f>E1667*D1667</f>
        <v>62500</v>
      </c>
      <c r="H1667" s="146">
        <v>50</v>
      </c>
      <c r="J1667" s="264">
        <v>6.6476197805036286</v>
      </c>
      <c r="K1667" s="264">
        <v>2.3266669231762696</v>
      </c>
      <c r="L1667" s="264">
        <v>30.745134288208437</v>
      </c>
      <c r="M1667" s="264">
        <v>0.60315965327295873</v>
      </c>
      <c r="N1667" s="264">
        <v>9.67741935483871</v>
      </c>
      <c r="O1667" s="264">
        <f t="shared" si="193"/>
        <v>50</v>
      </c>
      <c r="P1667" s="264">
        <f t="shared" si="192"/>
        <v>62500</v>
      </c>
      <c r="Q1667" s="266">
        <f t="shared" si="191"/>
        <v>0</v>
      </c>
      <c r="T1667" s="264">
        <f t="shared" si="186"/>
        <v>8309.5247256295352</v>
      </c>
      <c r="U1667" s="264">
        <f t="shared" si="187"/>
        <v>2908.3336539703369</v>
      </c>
      <c r="V1667" s="264">
        <f t="shared" si="188"/>
        <v>38431.417860260546</v>
      </c>
      <c r="W1667" s="264">
        <f t="shared" si="189"/>
        <v>753.94956659119839</v>
      </c>
      <c r="X1667" s="264">
        <f t="shared" si="190"/>
        <v>12096.774193548388</v>
      </c>
    </row>
    <row r="1668" spans="1:24" ht="12.75" customHeight="1" x14ac:dyDescent="0.25">
      <c r="B1668" s="227"/>
      <c r="J1668" s="264">
        <v>0</v>
      </c>
      <c r="K1668" s="264">
        <v>0</v>
      </c>
      <c r="L1668" s="264">
        <v>0</v>
      </c>
      <c r="M1668" s="264">
        <v>0</v>
      </c>
      <c r="N1668" s="264">
        <v>0</v>
      </c>
      <c r="O1668" s="264">
        <f t="shared" si="193"/>
        <v>0</v>
      </c>
      <c r="P1668" s="264">
        <f t="shared" si="192"/>
        <v>0</v>
      </c>
      <c r="Q1668" s="266">
        <f t="shared" si="191"/>
        <v>0</v>
      </c>
      <c r="T1668" s="264">
        <f t="shared" si="186"/>
        <v>0</v>
      </c>
      <c r="U1668" s="264">
        <f t="shared" si="187"/>
        <v>0</v>
      </c>
      <c r="V1668" s="264">
        <f t="shared" si="188"/>
        <v>0</v>
      </c>
      <c r="W1668" s="264">
        <f t="shared" si="189"/>
        <v>0</v>
      </c>
      <c r="X1668" s="264">
        <f t="shared" si="190"/>
        <v>0</v>
      </c>
    </row>
    <row r="1669" spans="1:24" ht="12.75" customHeight="1" x14ac:dyDescent="0.25">
      <c r="B1669" s="227"/>
      <c r="J1669" s="264">
        <v>0</v>
      </c>
      <c r="K1669" s="264">
        <v>0</v>
      </c>
      <c r="L1669" s="264">
        <v>0</v>
      </c>
      <c r="M1669" s="264">
        <v>0</v>
      </c>
      <c r="N1669" s="264">
        <v>0</v>
      </c>
      <c r="O1669" s="264">
        <f t="shared" si="193"/>
        <v>0</v>
      </c>
      <c r="P1669" s="264">
        <f t="shared" si="192"/>
        <v>0</v>
      </c>
      <c r="Q1669" s="266">
        <f t="shared" si="191"/>
        <v>0</v>
      </c>
      <c r="T1669" s="264">
        <f t="shared" si="186"/>
        <v>0</v>
      </c>
      <c r="U1669" s="264">
        <f t="shared" si="187"/>
        <v>0</v>
      </c>
      <c r="V1669" s="264">
        <f t="shared" si="188"/>
        <v>0</v>
      </c>
      <c r="W1669" s="264">
        <f t="shared" si="189"/>
        <v>0</v>
      </c>
      <c r="X1669" s="264">
        <f t="shared" si="190"/>
        <v>0</v>
      </c>
    </row>
    <row r="1670" spans="1:24" ht="12.75" customHeight="1" x14ac:dyDescent="0.25">
      <c r="B1670" s="227"/>
      <c r="J1670" s="264">
        <v>0</v>
      </c>
      <c r="K1670" s="264">
        <v>0</v>
      </c>
      <c r="L1670" s="264">
        <v>0</v>
      </c>
      <c r="M1670" s="264">
        <v>0</v>
      </c>
      <c r="N1670" s="264">
        <v>0</v>
      </c>
      <c r="O1670" s="264">
        <f t="shared" si="193"/>
        <v>0</v>
      </c>
      <c r="P1670" s="264">
        <f t="shared" si="192"/>
        <v>0</v>
      </c>
      <c r="Q1670" s="266">
        <f t="shared" si="191"/>
        <v>0</v>
      </c>
      <c r="T1670" s="264">
        <f t="shared" si="186"/>
        <v>0</v>
      </c>
      <c r="U1670" s="264">
        <f t="shared" si="187"/>
        <v>0</v>
      </c>
      <c r="V1670" s="264">
        <f t="shared" si="188"/>
        <v>0</v>
      </c>
      <c r="W1670" s="264">
        <f t="shared" si="189"/>
        <v>0</v>
      </c>
      <c r="X1670" s="264">
        <f t="shared" si="190"/>
        <v>0</v>
      </c>
    </row>
    <row r="1671" spans="1:24" ht="12.75" customHeight="1" x14ac:dyDescent="0.25">
      <c r="A1671" s="2" t="s">
        <v>92</v>
      </c>
      <c r="B1671" s="227" t="s">
        <v>736</v>
      </c>
      <c r="C1671" s="3" t="s">
        <v>112</v>
      </c>
      <c r="D1671" s="1">
        <v>458</v>
      </c>
      <c r="E1671" s="143">
        <f>H1671</f>
        <v>50</v>
      </c>
      <c r="F1671" s="144">
        <f>E1671*D1671</f>
        <v>22900</v>
      </c>
      <c r="H1671" s="146">
        <v>50</v>
      </c>
      <c r="J1671" s="264">
        <v>6.6476197805036286</v>
      </c>
      <c r="K1671" s="264">
        <v>2.3266669231762696</v>
      </c>
      <c r="L1671" s="264">
        <v>30.745134288208437</v>
      </c>
      <c r="M1671" s="264">
        <v>0.60315965327295873</v>
      </c>
      <c r="N1671" s="264">
        <v>9.67741935483871</v>
      </c>
      <c r="O1671" s="264">
        <f t="shared" si="193"/>
        <v>50</v>
      </c>
      <c r="P1671" s="264">
        <f t="shared" si="192"/>
        <v>22900</v>
      </c>
      <c r="Q1671" s="266">
        <f t="shared" si="191"/>
        <v>0</v>
      </c>
      <c r="T1671" s="264">
        <f t="shared" si="186"/>
        <v>3044.6098594706618</v>
      </c>
      <c r="U1671" s="264">
        <f t="shared" si="187"/>
        <v>1065.6134508147316</v>
      </c>
      <c r="V1671" s="264">
        <f t="shared" si="188"/>
        <v>14081.271503999464</v>
      </c>
      <c r="W1671" s="264">
        <f t="shared" si="189"/>
        <v>276.24712119901511</v>
      </c>
      <c r="X1671" s="264">
        <f t="shared" si="190"/>
        <v>4432.2580645161288</v>
      </c>
    </row>
    <row r="1672" spans="1:24" ht="12.75" customHeight="1" x14ac:dyDescent="0.25">
      <c r="B1672" s="227"/>
      <c r="J1672" s="264">
        <v>0</v>
      </c>
      <c r="K1672" s="264">
        <v>0</v>
      </c>
      <c r="L1672" s="264">
        <v>0</v>
      </c>
      <c r="M1672" s="264">
        <v>0</v>
      </c>
      <c r="N1672" s="264">
        <v>0</v>
      </c>
      <c r="O1672" s="264">
        <f t="shared" si="193"/>
        <v>0</v>
      </c>
      <c r="P1672" s="264">
        <f t="shared" si="192"/>
        <v>0</v>
      </c>
      <c r="Q1672" s="266">
        <f t="shared" si="191"/>
        <v>0</v>
      </c>
      <c r="T1672" s="264">
        <f t="shared" ref="T1672:T1735" si="194">J1672*$D1672</f>
        <v>0</v>
      </c>
      <c r="U1672" s="264">
        <f t="shared" ref="U1672:U1735" si="195">K1672*$D1672</f>
        <v>0</v>
      </c>
      <c r="V1672" s="264">
        <f t="shared" ref="V1672:V1735" si="196">L1672*$D1672</f>
        <v>0</v>
      </c>
      <c r="W1672" s="264">
        <f t="shared" ref="W1672:W1735" si="197">M1672*$D1672</f>
        <v>0</v>
      </c>
      <c r="X1672" s="264">
        <f t="shared" ref="X1672:X1735" si="198">N1672*$D1672</f>
        <v>0</v>
      </c>
    </row>
    <row r="1673" spans="1:24" ht="12.75" customHeight="1" x14ac:dyDescent="0.25">
      <c r="B1673" s="227"/>
      <c r="J1673" s="264">
        <v>0</v>
      </c>
      <c r="K1673" s="264">
        <v>0</v>
      </c>
      <c r="L1673" s="264">
        <v>0</v>
      </c>
      <c r="M1673" s="264">
        <v>0</v>
      </c>
      <c r="N1673" s="264">
        <v>0</v>
      </c>
      <c r="O1673" s="264">
        <f t="shared" si="193"/>
        <v>0</v>
      </c>
      <c r="P1673" s="264">
        <f t="shared" si="192"/>
        <v>0</v>
      </c>
      <c r="Q1673" s="266">
        <f t="shared" si="191"/>
        <v>0</v>
      </c>
      <c r="T1673" s="264">
        <f t="shared" si="194"/>
        <v>0</v>
      </c>
      <c r="U1673" s="264">
        <f t="shared" si="195"/>
        <v>0</v>
      </c>
      <c r="V1673" s="264">
        <f t="shared" si="196"/>
        <v>0</v>
      </c>
      <c r="W1673" s="264">
        <f t="shared" si="197"/>
        <v>0</v>
      </c>
      <c r="X1673" s="264">
        <f t="shared" si="198"/>
        <v>0</v>
      </c>
    </row>
    <row r="1674" spans="1:24" ht="12.75" customHeight="1" x14ac:dyDescent="0.25">
      <c r="B1674" s="227"/>
      <c r="J1674" s="264">
        <v>0</v>
      </c>
      <c r="K1674" s="264">
        <v>0</v>
      </c>
      <c r="L1674" s="264">
        <v>0</v>
      </c>
      <c r="M1674" s="264">
        <v>0</v>
      </c>
      <c r="N1674" s="264">
        <v>0</v>
      </c>
      <c r="O1674" s="264">
        <f t="shared" si="193"/>
        <v>0</v>
      </c>
      <c r="P1674" s="264">
        <f t="shared" si="192"/>
        <v>0</v>
      </c>
      <c r="Q1674" s="266">
        <f t="shared" si="191"/>
        <v>0</v>
      </c>
      <c r="T1674" s="264">
        <f t="shared" si="194"/>
        <v>0</v>
      </c>
      <c r="U1674" s="264">
        <f t="shared" si="195"/>
        <v>0</v>
      </c>
      <c r="V1674" s="264">
        <f t="shared" si="196"/>
        <v>0</v>
      </c>
      <c r="W1674" s="264">
        <f t="shared" si="197"/>
        <v>0</v>
      </c>
      <c r="X1674" s="264">
        <f t="shared" si="198"/>
        <v>0</v>
      </c>
    </row>
    <row r="1675" spans="1:24" ht="12.75" customHeight="1" x14ac:dyDescent="0.25">
      <c r="A1675" s="2" t="s">
        <v>168</v>
      </c>
      <c r="B1675" s="227" t="s">
        <v>736</v>
      </c>
      <c r="C1675" s="3" t="s">
        <v>112</v>
      </c>
      <c r="D1675" s="1">
        <v>740</v>
      </c>
      <c r="E1675" s="143">
        <f>H1675</f>
        <v>50</v>
      </c>
      <c r="F1675" s="144">
        <f>E1675*D1675</f>
        <v>37000</v>
      </c>
      <c r="H1675" s="146">
        <v>50</v>
      </c>
      <c r="J1675" s="264">
        <v>6.6476197805036286</v>
      </c>
      <c r="K1675" s="264">
        <v>2.3266669231762696</v>
      </c>
      <c r="L1675" s="264">
        <v>30.745134288208437</v>
      </c>
      <c r="M1675" s="264">
        <v>0.60315965327295873</v>
      </c>
      <c r="N1675" s="264">
        <v>9.67741935483871</v>
      </c>
      <c r="O1675" s="264">
        <f t="shared" si="193"/>
        <v>50</v>
      </c>
      <c r="P1675" s="264">
        <f t="shared" si="192"/>
        <v>37000</v>
      </c>
      <c r="Q1675" s="266">
        <f t="shared" ref="Q1675:Q1711" si="199">F1675-P1675</f>
        <v>0</v>
      </c>
      <c r="T1675" s="264">
        <f t="shared" si="194"/>
        <v>4919.2386375726855</v>
      </c>
      <c r="U1675" s="264">
        <f t="shared" si="195"/>
        <v>1721.7335231504394</v>
      </c>
      <c r="V1675" s="264">
        <f t="shared" si="196"/>
        <v>22751.399373274242</v>
      </c>
      <c r="W1675" s="264">
        <f t="shared" si="197"/>
        <v>446.33814342198946</v>
      </c>
      <c r="X1675" s="264">
        <f t="shared" si="198"/>
        <v>7161.2903225806458</v>
      </c>
    </row>
    <row r="1676" spans="1:24" ht="12.75" customHeight="1" x14ac:dyDescent="0.25">
      <c r="B1676" s="227"/>
      <c r="J1676" s="264">
        <v>0</v>
      </c>
      <c r="K1676" s="264">
        <v>0</v>
      </c>
      <c r="L1676" s="264">
        <v>0</v>
      </c>
      <c r="M1676" s="264">
        <v>0</v>
      </c>
      <c r="N1676" s="264">
        <v>0</v>
      </c>
      <c r="O1676" s="264">
        <f t="shared" si="193"/>
        <v>0</v>
      </c>
      <c r="P1676" s="264">
        <f t="shared" si="192"/>
        <v>0</v>
      </c>
      <c r="Q1676" s="266">
        <f t="shared" si="199"/>
        <v>0</v>
      </c>
      <c r="T1676" s="264">
        <f t="shared" si="194"/>
        <v>0</v>
      </c>
      <c r="U1676" s="264">
        <f t="shared" si="195"/>
        <v>0</v>
      </c>
      <c r="V1676" s="264">
        <f t="shared" si="196"/>
        <v>0</v>
      </c>
      <c r="W1676" s="264">
        <f t="shared" si="197"/>
        <v>0</v>
      </c>
      <c r="X1676" s="264">
        <f t="shared" si="198"/>
        <v>0</v>
      </c>
    </row>
    <row r="1677" spans="1:24" ht="12.75" customHeight="1" x14ac:dyDescent="0.25">
      <c r="B1677" s="227"/>
      <c r="J1677" s="264">
        <v>0</v>
      </c>
      <c r="K1677" s="264">
        <v>0</v>
      </c>
      <c r="L1677" s="264">
        <v>0</v>
      </c>
      <c r="M1677" s="264">
        <v>0</v>
      </c>
      <c r="N1677" s="264">
        <v>0</v>
      </c>
      <c r="O1677" s="264">
        <f t="shared" si="193"/>
        <v>0</v>
      </c>
      <c r="P1677" s="264">
        <f t="shared" ref="P1677:P1740" si="200">O1677*D1677</f>
        <v>0</v>
      </c>
      <c r="Q1677" s="266">
        <f t="shared" si="199"/>
        <v>0</v>
      </c>
      <c r="T1677" s="264">
        <f t="shared" si="194"/>
        <v>0</v>
      </c>
      <c r="U1677" s="264">
        <f t="shared" si="195"/>
        <v>0</v>
      </c>
      <c r="V1677" s="264">
        <f t="shared" si="196"/>
        <v>0</v>
      </c>
      <c r="W1677" s="264">
        <f t="shared" si="197"/>
        <v>0</v>
      </c>
      <c r="X1677" s="264">
        <f t="shared" si="198"/>
        <v>0</v>
      </c>
    </row>
    <row r="1678" spans="1:24" ht="12.75" customHeight="1" x14ac:dyDescent="0.25">
      <c r="B1678" s="227"/>
      <c r="J1678" s="264">
        <v>0</v>
      </c>
      <c r="K1678" s="264">
        <v>0</v>
      </c>
      <c r="L1678" s="264">
        <v>0</v>
      </c>
      <c r="M1678" s="264">
        <v>0</v>
      </c>
      <c r="N1678" s="264">
        <v>0</v>
      </c>
      <c r="O1678" s="264">
        <f t="shared" si="193"/>
        <v>0</v>
      </c>
      <c r="P1678" s="264">
        <f t="shared" si="200"/>
        <v>0</v>
      </c>
      <c r="Q1678" s="266">
        <f t="shared" si="199"/>
        <v>0</v>
      </c>
      <c r="T1678" s="264">
        <f t="shared" si="194"/>
        <v>0</v>
      </c>
      <c r="U1678" s="264">
        <f t="shared" si="195"/>
        <v>0</v>
      </c>
      <c r="V1678" s="264">
        <f t="shared" si="196"/>
        <v>0</v>
      </c>
      <c r="W1678" s="264">
        <f t="shared" si="197"/>
        <v>0</v>
      </c>
      <c r="X1678" s="264">
        <f t="shared" si="198"/>
        <v>0</v>
      </c>
    </row>
    <row r="1679" spans="1:24" ht="12.75" customHeight="1" x14ac:dyDescent="0.25">
      <c r="A1679" s="2" t="s">
        <v>236</v>
      </c>
      <c r="B1679" s="227" t="s">
        <v>736</v>
      </c>
      <c r="C1679" s="3" t="s">
        <v>112</v>
      </c>
      <c r="D1679" s="1">
        <v>507</v>
      </c>
      <c r="E1679" s="143">
        <f>H1679</f>
        <v>50</v>
      </c>
      <c r="F1679" s="144">
        <f>E1679*D1679</f>
        <v>25350</v>
      </c>
      <c r="H1679" s="146">
        <v>50</v>
      </c>
      <c r="J1679" s="264">
        <v>6.6476197805036286</v>
      </c>
      <c r="K1679" s="264">
        <v>2.3266669231762696</v>
      </c>
      <c r="L1679" s="264">
        <v>30.745134288208437</v>
      </c>
      <c r="M1679" s="264">
        <v>0.60315965327295873</v>
      </c>
      <c r="N1679" s="264">
        <v>9.67741935483871</v>
      </c>
      <c r="O1679" s="264">
        <f t="shared" si="193"/>
        <v>50</v>
      </c>
      <c r="P1679" s="264">
        <f t="shared" si="200"/>
        <v>25350</v>
      </c>
      <c r="Q1679" s="266">
        <f t="shared" si="199"/>
        <v>0</v>
      </c>
      <c r="T1679" s="264">
        <f t="shared" si="194"/>
        <v>3370.3432287153396</v>
      </c>
      <c r="U1679" s="264">
        <f t="shared" si="195"/>
        <v>1179.6201300503687</v>
      </c>
      <c r="V1679" s="264">
        <f t="shared" si="196"/>
        <v>15587.783084121678</v>
      </c>
      <c r="W1679" s="264">
        <f t="shared" si="197"/>
        <v>305.80194420939006</v>
      </c>
      <c r="X1679" s="264">
        <f t="shared" si="198"/>
        <v>4906.4516129032263</v>
      </c>
    </row>
    <row r="1680" spans="1:24" ht="12.75" customHeight="1" x14ac:dyDescent="0.25">
      <c r="B1680" s="227"/>
      <c r="J1680" s="264">
        <v>0</v>
      </c>
      <c r="K1680" s="264">
        <v>0</v>
      </c>
      <c r="L1680" s="264">
        <v>0</v>
      </c>
      <c r="M1680" s="264">
        <v>0</v>
      </c>
      <c r="N1680" s="264">
        <v>0</v>
      </c>
      <c r="O1680" s="264">
        <f t="shared" si="193"/>
        <v>0</v>
      </c>
      <c r="P1680" s="264">
        <f t="shared" si="200"/>
        <v>0</v>
      </c>
      <c r="Q1680" s="266">
        <f t="shared" si="199"/>
        <v>0</v>
      </c>
      <c r="T1680" s="264">
        <f t="shared" si="194"/>
        <v>0</v>
      </c>
      <c r="U1680" s="264">
        <f t="shared" si="195"/>
        <v>0</v>
      </c>
      <c r="V1680" s="264">
        <f t="shared" si="196"/>
        <v>0</v>
      </c>
      <c r="W1680" s="264">
        <f t="shared" si="197"/>
        <v>0</v>
      </c>
      <c r="X1680" s="264">
        <f t="shared" si="198"/>
        <v>0</v>
      </c>
    </row>
    <row r="1681" spans="1:24" ht="12.75" customHeight="1" x14ac:dyDescent="0.25">
      <c r="B1681" s="227"/>
      <c r="J1681" s="264">
        <v>0</v>
      </c>
      <c r="K1681" s="264">
        <v>0</v>
      </c>
      <c r="L1681" s="264">
        <v>0</v>
      </c>
      <c r="M1681" s="264">
        <v>0</v>
      </c>
      <c r="N1681" s="264">
        <v>0</v>
      </c>
      <c r="O1681" s="264">
        <f t="shared" si="193"/>
        <v>0</v>
      </c>
      <c r="P1681" s="264">
        <f t="shared" si="200"/>
        <v>0</v>
      </c>
      <c r="Q1681" s="266">
        <f t="shared" si="199"/>
        <v>0</v>
      </c>
      <c r="T1681" s="264">
        <f t="shared" si="194"/>
        <v>0</v>
      </c>
      <c r="U1681" s="264">
        <f t="shared" si="195"/>
        <v>0</v>
      </c>
      <c r="V1681" s="264">
        <f t="shared" si="196"/>
        <v>0</v>
      </c>
      <c r="W1681" s="264">
        <f t="shared" si="197"/>
        <v>0</v>
      </c>
      <c r="X1681" s="264">
        <f t="shared" si="198"/>
        <v>0</v>
      </c>
    </row>
    <row r="1682" spans="1:24" ht="12.75" customHeight="1" x14ac:dyDescent="0.25">
      <c r="B1682" s="227"/>
      <c r="J1682" s="264">
        <v>0</v>
      </c>
      <c r="K1682" s="264">
        <v>0</v>
      </c>
      <c r="L1682" s="264">
        <v>0</v>
      </c>
      <c r="M1682" s="264">
        <v>0</v>
      </c>
      <c r="N1682" s="264">
        <v>0</v>
      </c>
      <c r="O1682" s="264">
        <f t="shared" si="193"/>
        <v>0</v>
      </c>
      <c r="P1682" s="264">
        <f t="shared" si="200"/>
        <v>0</v>
      </c>
      <c r="Q1682" s="266">
        <f t="shared" si="199"/>
        <v>0</v>
      </c>
      <c r="T1682" s="264">
        <f t="shared" si="194"/>
        <v>0</v>
      </c>
      <c r="U1682" s="264">
        <f t="shared" si="195"/>
        <v>0</v>
      </c>
      <c r="V1682" s="264">
        <f t="shared" si="196"/>
        <v>0</v>
      </c>
      <c r="W1682" s="264">
        <f t="shared" si="197"/>
        <v>0</v>
      </c>
      <c r="X1682" s="264">
        <f t="shared" si="198"/>
        <v>0</v>
      </c>
    </row>
    <row r="1683" spans="1:24" ht="12.75" customHeight="1" x14ac:dyDescent="0.25">
      <c r="A1683" s="2" t="s">
        <v>28</v>
      </c>
      <c r="B1683" s="227" t="s">
        <v>736</v>
      </c>
      <c r="C1683" s="3" t="s">
        <v>112</v>
      </c>
      <c r="D1683" s="1">
        <v>3450</v>
      </c>
      <c r="E1683" s="143">
        <f>H1683</f>
        <v>50</v>
      </c>
      <c r="F1683" s="144">
        <f>E1683*D1683</f>
        <v>172500</v>
      </c>
      <c r="H1683" s="146">
        <v>50</v>
      </c>
      <c r="J1683" s="264">
        <v>6.6476197805036286</v>
      </c>
      <c r="K1683" s="264">
        <v>2.3266669231762696</v>
      </c>
      <c r="L1683" s="264">
        <v>30.745134288208437</v>
      </c>
      <c r="M1683" s="264">
        <v>0.60315965327295873</v>
      </c>
      <c r="N1683" s="264">
        <v>9.67741935483871</v>
      </c>
      <c r="O1683" s="264">
        <f t="shared" si="193"/>
        <v>50</v>
      </c>
      <c r="P1683" s="264">
        <f t="shared" si="200"/>
        <v>172500</v>
      </c>
      <c r="Q1683" s="266">
        <f t="shared" si="199"/>
        <v>0</v>
      </c>
      <c r="T1683" s="264">
        <f t="shared" si="194"/>
        <v>22934.288242737519</v>
      </c>
      <c r="U1683" s="264">
        <f t="shared" si="195"/>
        <v>8027.00088495813</v>
      </c>
      <c r="V1683" s="264">
        <f t="shared" si="196"/>
        <v>106070.71329431911</v>
      </c>
      <c r="W1683" s="264">
        <f t="shared" si="197"/>
        <v>2080.9008037917074</v>
      </c>
      <c r="X1683" s="264">
        <f t="shared" si="198"/>
        <v>33387.096774193553</v>
      </c>
    </row>
    <row r="1684" spans="1:24" ht="12.75" customHeight="1" x14ac:dyDescent="0.25">
      <c r="B1684" s="227"/>
      <c r="J1684" s="264">
        <v>0</v>
      </c>
      <c r="K1684" s="264">
        <v>0</v>
      </c>
      <c r="L1684" s="264">
        <v>0</v>
      </c>
      <c r="M1684" s="264">
        <v>0</v>
      </c>
      <c r="N1684" s="264">
        <v>0</v>
      </c>
      <c r="O1684" s="264">
        <f t="shared" si="193"/>
        <v>0</v>
      </c>
      <c r="P1684" s="264">
        <f t="shared" si="200"/>
        <v>0</v>
      </c>
      <c r="Q1684" s="266">
        <f t="shared" si="199"/>
        <v>0</v>
      </c>
      <c r="T1684" s="264">
        <f t="shared" si="194"/>
        <v>0</v>
      </c>
      <c r="U1684" s="264">
        <f t="shared" si="195"/>
        <v>0</v>
      </c>
      <c r="V1684" s="264">
        <f t="shared" si="196"/>
        <v>0</v>
      </c>
      <c r="W1684" s="264">
        <f t="shared" si="197"/>
        <v>0</v>
      </c>
      <c r="X1684" s="264">
        <f t="shared" si="198"/>
        <v>0</v>
      </c>
    </row>
    <row r="1685" spans="1:24" ht="12.75" customHeight="1" x14ac:dyDescent="0.25">
      <c r="B1685" s="227"/>
      <c r="J1685" s="264">
        <v>0</v>
      </c>
      <c r="K1685" s="264">
        <v>0</v>
      </c>
      <c r="L1685" s="264">
        <v>0</v>
      </c>
      <c r="M1685" s="264">
        <v>0</v>
      </c>
      <c r="N1685" s="264">
        <v>0</v>
      </c>
      <c r="O1685" s="264">
        <f t="shared" si="193"/>
        <v>0</v>
      </c>
      <c r="P1685" s="264">
        <f t="shared" si="200"/>
        <v>0</v>
      </c>
      <c r="Q1685" s="266">
        <f t="shared" si="199"/>
        <v>0</v>
      </c>
      <c r="T1685" s="264">
        <f t="shared" si="194"/>
        <v>0</v>
      </c>
      <c r="U1685" s="264">
        <f t="shared" si="195"/>
        <v>0</v>
      </c>
      <c r="V1685" s="264">
        <f t="shared" si="196"/>
        <v>0</v>
      </c>
      <c r="W1685" s="264">
        <f t="shared" si="197"/>
        <v>0</v>
      </c>
      <c r="X1685" s="264">
        <f t="shared" si="198"/>
        <v>0</v>
      </c>
    </row>
    <row r="1686" spans="1:24" ht="12.75" customHeight="1" x14ac:dyDescent="0.25">
      <c r="B1686" s="227"/>
      <c r="J1686" s="264">
        <v>0</v>
      </c>
      <c r="K1686" s="264">
        <v>0</v>
      </c>
      <c r="L1686" s="264">
        <v>0</v>
      </c>
      <c r="M1686" s="264">
        <v>0</v>
      </c>
      <c r="N1686" s="264">
        <v>0</v>
      </c>
      <c r="O1686" s="264">
        <f t="shared" si="193"/>
        <v>0</v>
      </c>
      <c r="P1686" s="264">
        <f t="shared" si="200"/>
        <v>0</v>
      </c>
      <c r="Q1686" s="266">
        <f t="shared" si="199"/>
        <v>0</v>
      </c>
      <c r="T1686" s="264">
        <f t="shared" si="194"/>
        <v>0</v>
      </c>
      <c r="U1686" s="264">
        <f t="shared" si="195"/>
        <v>0</v>
      </c>
      <c r="V1686" s="264">
        <f t="shared" si="196"/>
        <v>0</v>
      </c>
      <c r="W1686" s="264">
        <f t="shared" si="197"/>
        <v>0</v>
      </c>
      <c r="X1686" s="264">
        <f t="shared" si="198"/>
        <v>0</v>
      </c>
    </row>
    <row r="1687" spans="1:24" ht="12.75" customHeight="1" x14ac:dyDescent="0.25">
      <c r="A1687" s="2" t="s">
        <v>93</v>
      </c>
      <c r="B1687" s="227" t="s">
        <v>736</v>
      </c>
      <c r="C1687" s="3" t="s">
        <v>112</v>
      </c>
      <c r="D1687" s="1">
        <v>1340</v>
      </c>
      <c r="E1687" s="143">
        <f>H1687</f>
        <v>50</v>
      </c>
      <c r="F1687" s="144">
        <f>E1687*D1687</f>
        <v>67000</v>
      </c>
      <c r="H1687" s="146">
        <v>50</v>
      </c>
      <c r="J1687" s="264">
        <v>6.6476197805036286</v>
      </c>
      <c r="K1687" s="264">
        <v>2.3266669231762696</v>
      </c>
      <c r="L1687" s="264">
        <v>30.745134288208437</v>
      </c>
      <c r="M1687" s="264">
        <v>0.60315965327295873</v>
      </c>
      <c r="N1687" s="264">
        <v>9.67741935483871</v>
      </c>
      <c r="O1687" s="264">
        <f t="shared" si="193"/>
        <v>50</v>
      </c>
      <c r="P1687" s="264">
        <f t="shared" si="200"/>
        <v>67000</v>
      </c>
      <c r="Q1687" s="266">
        <f t="shared" si="199"/>
        <v>0</v>
      </c>
      <c r="T1687" s="264">
        <f t="shared" si="194"/>
        <v>8907.8105058748624</v>
      </c>
      <c r="U1687" s="264">
        <f t="shared" si="195"/>
        <v>3117.733677056201</v>
      </c>
      <c r="V1687" s="264">
        <f t="shared" si="196"/>
        <v>41198.479946199303</v>
      </c>
      <c r="W1687" s="264">
        <f t="shared" si="197"/>
        <v>808.23393538576465</v>
      </c>
      <c r="X1687" s="264">
        <f t="shared" si="198"/>
        <v>12967.741935483871</v>
      </c>
    </row>
    <row r="1688" spans="1:24" ht="12.75" customHeight="1" x14ac:dyDescent="0.25">
      <c r="B1688" s="227"/>
      <c r="J1688" s="264">
        <v>0</v>
      </c>
      <c r="K1688" s="264">
        <v>0</v>
      </c>
      <c r="L1688" s="264">
        <v>0</v>
      </c>
      <c r="M1688" s="264">
        <v>0</v>
      </c>
      <c r="N1688" s="264">
        <v>0</v>
      </c>
      <c r="O1688" s="264">
        <f t="shared" si="193"/>
        <v>0</v>
      </c>
      <c r="P1688" s="264">
        <f t="shared" si="200"/>
        <v>0</v>
      </c>
      <c r="Q1688" s="266">
        <f t="shared" si="199"/>
        <v>0</v>
      </c>
      <c r="T1688" s="264">
        <f t="shared" si="194"/>
        <v>0</v>
      </c>
      <c r="U1688" s="264">
        <f t="shared" si="195"/>
        <v>0</v>
      </c>
      <c r="V1688" s="264">
        <f t="shared" si="196"/>
        <v>0</v>
      </c>
      <c r="W1688" s="264">
        <f t="shared" si="197"/>
        <v>0</v>
      </c>
      <c r="X1688" s="264">
        <f t="shared" si="198"/>
        <v>0</v>
      </c>
    </row>
    <row r="1689" spans="1:24" ht="12.75" customHeight="1" x14ac:dyDescent="0.25">
      <c r="B1689" s="227"/>
      <c r="J1689" s="264">
        <v>0</v>
      </c>
      <c r="K1689" s="264">
        <v>0</v>
      </c>
      <c r="L1689" s="264">
        <v>0</v>
      </c>
      <c r="M1689" s="264">
        <v>0</v>
      </c>
      <c r="N1689" s="264">
        <v>0</v>
      </c>
      <c r="O1689" s="264">
        <f t="shared" si="193"/>
        <v>0</v>
      </c>
      <c r="P1689" s="264">
        <f t="shared" si="200"/>
        <v>0</v>
      </c>
      <c r="Q1689" s="266">
        <f t="shared" si="199"/>
        <v>0</v>
      </c>
      <c r="T1689" s="264">
        <f t="shared" si="194"/>
        <v>0</v>
      </c>
      <c r="U1689" s="264">
        <f t="shared" si="195"/>
        <v>0</v>
      </c>
      <c r="V1689" s="264">
        <f t="shared" si="196"/>
        <v>0</v>
      </c>
      <c r="W1689" s="264">
        <f t="shared" si="197"/>
        <v>0</v>
      </c>
      <c r="X1689" s="264">
        <f t="shared" si="198"/>
        <v>0</v>
      </c>
    </row>
    <row r="1690" spans="1:24" ht="12.75" customHeight="1" x14ac:dyDescent="0.25">
      <c r="B1690" s="227"/>
      <c r="J1690" s="264">
        <v>0</v>
      </c>
      <c r="K1690" s="264">
        <v>0</v>
      </c>
      <c r="L1690" s="264">
        <v>0</v>
      </c>
      <c r="M1690" s="264">
        <v>0</v>
      </c>
      <c r="N1690" s="264">
        <v>0</v>
      </c>
      <c r="O1690" s="264">
        <f t="shared" si="193"/>
        <v>0</v>
      </c>
      <c r="P1690" s="264">
        <f t="shared" si="200"/>
        <v>0</v>
      </c>
      <c r="Q1690" s="266">
        <f t="shared" si="199"/>
        <v>0</v>
      </c>
      <c r="T1690" s="264">
        <f t="shared" si="194"/>
        <v>0</v>
      </c>
      <c r="U1690" s="264">
        <f t="shared" si="195"/>
        <v>0</v>
      </c>
      <c r="V1690" s="264">
        <f t="shared" si="196"/>
        <v>0</v>
      </c>
      <c r="W1690" s="264">
        <f t="shared" si="197"/>
        <v>0</v>
      </c>
      <c r="X1690" s="264">
        <f t="shared" si="198"/>
        <v>0</v>
      </c>
    </row>
    <row r="1691" spans="1:24" ht="12.75" customHeight="1" x14ac:dyDescent="0.25">
      <c r="A1691" s="2" t="s">
        <v>182</v>
      </c>
      <c r="B1691" s="227" t="s">
        <v>736</v>
      </c>
      <c r="C1691" s="3" t="s">
        <v>112</v>
      </c>
      <c r="D1691" s="1">
        <v>1670</v>
      </c>
      <c r="E1691" s="143">
        <f>H1691</f>
        <v>50</v>
      </c>
      <c r="F1691" s="144">
        <f>E1691*D1691</f>
        <v>83500</v>
      </c>
      <c r="H1691" s="146">
        <v>50</v>
      </c>
      <c r="J1691" s="264">
        <v>6.6476197805036286</v>
      </c>
      <c r="K1691" s="264">
        <v>2.3266669231762696</v>
      </c>
      <c r="L1691" s="264">
        <v>30.745134288208437</v>
      </c>
      <c r="M1691" s="264">
        <v>0.60315965327295873</v>
      </c>
      <c r="N1691" s="264">
        <v>9.67741935483871</v>
      </c>
      <c r="O1691" s="264">
        <f t="shared" si="193"/>
        <v>50</v>
      </c>
      <c r="P1691" s="264">
        <f t="shared" si="200"/>
        <v>83500</v>
      </c>
      <c r="Q1691" s="266">
        <f t="shared" si="199"/>
        <v>0</v>
      </c>
      <c r="T1691" s="264">
        <f t="shared" si="194"/>
        <v>11101.525033441059</v>
      </c>
      <c r="U1691" s="264">
        <f t="shared" si="195"/>
        <v>3885.5337617043701</v>
      </c>
      <c r="V1691" s="264">
        <f t="shared" si="196"/>
        <v>51344.37426130809</v>
      </c>
      <c r="W1691" s="264">
        <f t="shared" si="197"/>
        <v>1007.2766209658411</v>
      </c>
      <c r="X1691" s="264">
        <f t="shared" si="198"/>
        <v>16161.290322580646</v>
      </c>
    </row>
    <row r="1692" spans="1:24" ht="12.75" customHeight="1" x14ac:dyDescent="0.25">
      <c r="B1692" s="227"/>
      <c r="J1692" s="264">
        <v>0</v>
      </c>
      <c r="K1692" s="264">
        <v>0</v>
      </c>
      <c r="L1692" s="264">
        <v>0</v>
      </c>
      <c r="M1692" s="264">
        <v>0</v>
      </c>
      <c r="N1692" s="264">
        <v>0</v>
      </c>
      <c r="O1692" s="264">
        <f t="shared" si="193"/>
        <v>0</v>
      </c>
      <c r="P1692" s="264">
        <f t="shared" si="200"/>
        <v>0</v>
      </c>
      <c r="Q1692" s="266">
        <f t="shared" si="199"/>
        <v>0</v>
      </c>
      <c r="T1692" s="264">
        <f t="shared" si="194"/>
        <v>0</v>
      </c>
      <c r="U1692" s="264">
        <f t="shared" si="195"/>
        <v>0</v>
      </c>
      <c r="V1692" s="264">
        <f t="shared" si="196"/>
        <v>0</v>
      </c>
      <c r="W1692" s="264">
        <f t="shared" si="197"/>
        <v>0</v>
      </c>
      <c r="X1692" s="264">
        <f t="shared" si="198"/>
        <v>0</v>
      </c>
    </row>
    <row r="1693" spans="1:24" ht="12.75" customHeight="1" x14ac:dyDescent="0.25">
      <c r="B1693" s="227"/>
      <c r="J1693" s="264">
        <v>0</v>
      </c>
      <c r="K1693" s="264">
        <v>0</v>
      </c>
      <c r="L1693" s="264">
        <v>0</v>
      </c>
      <c r="M1693" s="264">
        <v>0</v>
      </c>
      <c r="N1693" s="264">
        <v>0</v>
      </c>
      <c r="O1693" s="264">
        <f t="shared" si="193"/>
        <v>0</v>
      </c>
      <c r="P1693" s="264">
        <f t="shared" si="200"/>
        <v>0</v>
      </c>
      <c r="Q1693" s="266">
        <f t="shared" si="199"/>
        <v>0</v>
      </c>
      <c r="T1693" s="264">
        <f t="shared" si="194"/>
        <v>0</v>
      </c>
      <c r="U1693" s="264">
        <f t="shared" si="195"/>
        <v>0</v>
      </c>
      <c r="V1693" s="264">
        <f t="shared" si="196"/>
        <v>0</v>
      </c>
      <c r="W1693" s="264">
        <f t="shared" si="197"/>
        <v>0</v>
      </c>
      <c r="X1693" s="264">
        <f t="shared" si="198"/>
        <v>0</v>
      </c>
    </row>
    <row r="1694" spans="1:24" ht="12.75" customHeight="1" thickBot="1" x14ac:dyDescent="0.3">
      <c r="B1694" s="227"/>
      <c r="J1694" s="264">
        <v>0</v>
      </c>
      <c r="K1694" s="264">
        <v>0</v>
      </c>
      <c r="L1694" s="264">
        <v>0</v>
      </c>
      <c r="M1694" s="264">
        <v>0</v>
      </c>
      <c r="N1694" s="264">
        <v>0</v>
      </c>
      <c r="O1694" s="264">
        <f t="shared" si="193"/>
        <v>0</v>
      </c>
      <c r="P1694" s="264">
        <f t="shared" si="200"/>
        <v>0</v>
      </c>
      <c r="Q1694" s="266">
        <f t="shared" si="199"/>
        <v>0</v>
      </c>
      <c r="T1694" s="264">
        <f t="shared" si="194"/>
        <v>0</v>
      </c>
      <c r="U1694" s="264">
        <f t="shared" si="195"/>
        <v>0</v>
      </c>
      <c r="V1694" s="264">
        <f t="shared" si="196"/>
        <v>0</v>
      </c>
      <c r="W1694" s="264">
        <f t="shared" si="197"/>
        <v>0</v>
      </c>
      <c r="X1694" s="264">
        <f t="shared" si="198"/>
        <v>0</v>
      </c>
    </row>
    <row r="1695" spans="1:24" ht="12.75" customHeight="1" thickBot="1" x14ac:dyDescent="0.3">
      <c r="A1695" s="18" t="s">
        <v>269</v>
      </c>
      <c r="B1695" s="19" t="s">
        <v>737</v>
      </c>
      <c r="C1695" s="20"/>
      <c r="D1695" s="21"/>
      <c r="E1695" s="186"/>
      <c r="F1695" s="187">
        <f>F1691+F1687+F1683+F1679+F1675+F1671+F1667</f>
        <v>470750</v>
      </c>
      <c r="J1695" s="264">
        <v>0</v>
      </c>
      <c r="K1695" s="264">
        <v>0</v>
      </c>
      <c r="L1695" s="264">
        <v>0</v>
      </c>
      <c r="M1695" s="264">
        <v>0</v>
      </c>
      <c r="N1695" s="264">
        <v>0</v>
      </c>
      <c r="O1695" s="264">
        <f t="shared" si="193"/>
        <v>0</v>
      </c>
      <c r="P1695" s="264">
        <f t="shared" si="200"/>
        <v>0</v>
      </c>
      <c r="R1695" s="266">
        <f>SUM(P1667:P1692)</f>
        <v>470750</v>
      </c>
      <c r="T1695" s="264">
        <f t="shared" si="194"/>
        <v>0</v>
      </c>
      <c r="U1695" s="264">
        <f t="shared" si="195"/>
        <v>0</v>
      </c>
      <c r="V1695" s="264">
        <f t="shared" si="196"/>
        <v>0</v>
      </c>
      <c r="W1695" s="264">
        <f t="shared" si="197"/>
        <v>0</v>
      </c>
      <c r="X1695" s="264">
        <f t="shared" si="198"/>
        <v>0</v>
      </c>
    </row>
    <row r="1696" spans="1:24" ht="12.75" customHeight="1" thickBot="1" x14ac:dyDescent="0.3">
      <c r="A1696" s="27"/>
      <c r="B1696" s="28"/>
      <c r="C1696" s="29"/>
      <c r="D1696" s="30"/>
      <c r="E1696" s="153"/>
      <c r="F1696" s="154"/>
      <c r="J1696" s="264">
        <v>0</v>
      </c>
      <c r="K1696" s="264">
        <v>0</v>
      </c>
      <c r="L1696" s="264">
        <v>0</v>
      </c>
      <c r="M1696" s="264">
        <v>0</v>
      </c>
      <c r="N1696" s="264">
        <v>0</v>
      </c>
      <c r="O1696" s="264">
        <f t="shared" si="193"/>
        <v>0</v>
      </c>
      <c r="P1696" s="264">
        <f t="shared" si="200"/>
        <v>0</v>
      </c>
      <c r="Q1696" s="266">
        <f t="shared" si="199"/>
        <v>0</v>
      </c>
      <c r="T1696" s="264">
        <f t="shared" si="194"/>
        <v>0</v>
      </c>
      <c r="U1696" s="264">
        <f t="shared" si="195"/>
        <v>0</v>
      </c>
      <c r="V1696" s="264">
        <f t="shared" si="196"/>
        <v>0</v>
      </c>
      <c r="W1696" s="264">
        <f t="shared" si="197"/>
        <v>0</v>
      </c>
      <c r="X1696" s="264">
        <f t="shared" si="198"/>
        <v>0</v>
      </c>
    </row>
    <row r="1697" spans="1:24" ht="14.5" thickBot="1" x14ac:dyDescent="0.3">
      <c r="A1697" s="224" t="s">
        <v>330</v>
      </c>
      <c r="B1697" s="225"/>
      <c r="C1697" s="225"/>
      <c r="D1697" s="225"/>
      <c r="E1697" s="225"/>
      <c r="F1697" s="226"/>
      <c r="J1697" s="264">
        <v>0</v>
      </c>
      <c r="K1697" s="264">
        <v>0</v>
      </c>
      <c r="L1697" s="264">
        <v>0</v>
      </c>
      <c r="M1697" s="264">
        <v>0</v>
      </c>
      <c r="N1697" s="264">
        <v>0</v>
      </c>
      <c r="O1697" s="264">
        <f t="shared" si="193"/>
        <v>0</v>
      </c>
      <c r="P1697" s="264">
        <f t="shared" si="200"/>
        <v>0</v>
      </c>
      <c r="Q1697" s="266">
        <f t="shared" si="199"/>
        <v>0</v>
      </c>
      <c r="T1697" s="264">
        <f t="shared" si="194"/>
        <v>0</v>
      </c>
      <c r="U1697" s="264">
        <f t="shared" si="195"/>
        <v>0</v>
      </c>
      <c r="V1697" s="264">
        <f t="shared" si="196"/>
        <v>0</v>
      </c>
      <c r="W1697" s="264">
        <f t="shared" si="197"/>
        <v>0</v>
      </c>
      <c r="X1697" s="264">
        <f t="shared" si="198"/>
        <v>0</v>
      </c>
    </row>
    <row r="1698" spans="1:24" ht="12.75" customHeight="1" x14ac:dyDescent="0.25">
      <c r="A1698" s="126"/>
      <c r="B1698" s="126"/>
      <c r="C1698" s="126"/>
      <c r="D1698" s="126"/>
      <c r="E1698" s="126"/>
      <c r="F1698" s="126"/>
      <c r="J1698" s="264">
        <v>0</v>
      </c>
      <c r="K1698" s="264">
        <v>0</v>
      </c>
      <c r="L1698" s="264">
        <v>0</v>
      </c>
      <c r="M1698" s="264">
        <v>0</v>
      </c>
      <c r="N1698" s="264">
        <v>0</v>
      </c>
      <c r="O1698" s="264">
        <f t="shared" si="193"/>
        <v>0</v>
      </c>
      <c r="P1698" s="264">
        <f t="shared" si="200"/>
        <v>0</v>
      </c>
      <c r="Q1698" s="266">
        <f t="shared" si="199"/>
        <v>0</v>
      </c>
      <c r="T1698" s="264">
        <f t="shared" si="194"/>
        <v>0</v>
      </c>
      <c r="U1698" s="264">
        <f t="shared" si="195"/>
        <v>0</v>
      </c>
      <c r="V1698" s="264">
        <f t="shared" si="196"/>
        <v>0</v>
      </c>
      <c r="W1698" s="264">
        <f t="shared" si="197"/>
        <v>0</v>
      </c>
      <c r="X1698" s="264">
        <f t="shared" si="198"/>
        <v>0</v>
      </c>
    </row>
    <row r="1699" spans="1:24" ht="12.75" customHeight="1" x14ac:dyDescent="0.25">
      <c r="A1699" s="2" t="s">
        <v>270</v>
      </c>
      <c r="B1699" s="227" t="s">
        <v>738</v>
      </c>
      <c r="C1699" s="3" t="s">
        <v>148</v>
      </c>
      <c r="D1699" s="1">
        <v>5</v>
      </c>
      <c r="E1699" s="143">
        <f>H1699</f>
        <v>23000</v>
      </c>
      <c r="F1699" s="144">
        <f>E1699*D1699</f>
        <v>115000</v>
      </c>
      <c r="H1699" s="146">
        <v>23000</v>
      </c>
      <c r="J1699" s="264">
        <v>3057.9050990316691</v>
      </c>
      <c r="K1699" s="264">
        <v>1070.2667846610841</v>
      </c>
      <c r="L1699" s="264">
        <v>14142.761772575881</v>
      </c>
      <c r="M1699" s="264">
        <v>277.45344050556099</v>
      </c>
      <c r="N1699" s="264">
        <v>4451.6129032258059</v>
      </c>
      <c r="O1699" s="264">
        <f t="shared" si="193"/>
        <v>23000</v>
      </c>
      <c r="P1699" s="264">
        <f t="shared" si="200"/>
        <v>115000</v>
      </c>
      <c r="Q1699" s="266">
        <f t="shared" si="199"/>
        <v>0</v>
      </c>
      <c r="T1699" s="264">
        <f t="shared" si="194"/>
        <v>15289.525495158345</v>
      </c>
      <c r="U1699" s="264">
        <f t="shared" si="195"/>
        <v>5351.3339233054203</v>
      </c>
      <c r="V1699" s="264">
        <f t="shared" si="196"/>
        <v>70713.808862879407</v>
      </c>
      <c r="W1699" s="264">
        <f t="shared" si="197"/>
        <v>1387.267202527805</v>
      </c>
      <c r="X1699" s="264">
        <f t="shared" si="198"/>
        <v>22258.06451612903</v>
      </c>
    </row>
    <row r="1700" spans="1:24" ht="12.75" customHeight="1" x14ac:dyDescent="0.25">
      <c r="B1700" s="227"/>
      <c r="J1700" s="264">
        <v>0</v>
      </c>
      <c r="K1700" s="264">
        <v>0</v>
      </c>
      <c r="L1700" s="264">
        <v>0</v>
      </c>
      <c r="M1700" s="264">
        <v>0</v>
      </c>
      <c r="N1700" s="264">
        <v>0</v>
      </c>
      <c r="O1700" s="264">
        <f t="shared" si="193"/>
        <v>0</v>
      </c>
      <c r="P1700" s="264">
        <f t="shared" si="200"/>
        <v>0</v>
      </c>
      <c r="Q1700" s="266">
        <f t="shared" si="199"/>
        <v>0</v>
      </c>
      <c r="T1700" s="264">
        <f t="shared" si="194"/>
        <v>0</v>
      </c>
      <c r="U1700" s="264">
        <f t="shared" si="195"/>
        <v>0</v>
      </c>
      <c r="V1700" s="264">
        <f t="shared" si="196"/>
        <v>0</v>
      </c>
      <c r="W1700" s="264">
        <f t="shared" si="197"/>
        <v>0</v>
      </c>
      <c r="X1700" s="264">
        <f t="shared" si="198"/>
        <v>0</v>
      </c>
    </row>
    <row r="1701" spans="1:24" ht="12.75" customHeight="1" x14ac:dyDescent="0.25">
      <c r="B1701" s="227"/>
      <c r="J1701" s="264">
        <v>0</v>
      </c>
      <c r="K1701" s="264">
        <v>0</v>
      </c>
      <c r="L1701" s="264">
        <v>0</v>
      </c>
      <c r="M1701" s="264">
        <v>0</v>
      </c>
      <c r="N1701" s="264">
        <v>0</v>
      </c>
      <c r="O1701" s="264">
        <f t="shared" si="193"/>
        <v>0</v>
      </c>
      <c r="P1701" s="264">
        <f t="shared" si="200"/>
        <v>0</v>
      </c>
      <c r="Q1701" s="266">
        <f t="shared" si="199"/>
        <v>0</v>
      </c>
      <c r="T1701" s="264">
        <f t="shared" si="194"/>
        <v>0</v>
      </c>
      <c r="U1701" s="264">
        <f t="shared" si="195"/>
        <v>0</v>
      </c>
      <c r="V1701" s="264">
        <f t="shared" si="196"/>
        <v>0</v>
      </c>
      <c r="W1701" s="264">
        <f t="shared" si="197"/>
        <v>0</v>
      </c>
      <c r="X1701" s="264">
        <f t="shared" si="198"/>
        <v>0</v>
      </c>
    </row>
    <row r="1702" spans="1:24" ht="12.75" customHeight="1" x14ac:dyDescent="0.25">
      <c r="B1702" s="227"/>
      <c r="J1702" s="264">
        <v>0</v>
      </c>
      <c r="K1702" s="264">
        <v>0</v>
      </c>
      <c r="L1702" s="264">
        <v>0</v>
      </c>
      <c r="M1702" s="264">
        <v>0</v>
      </c>
      <c r="N1702" s="264">
        <v>0</v>
      </c>
      <c r="O1702" s="264">
        <f t="shared" si="193"/>
        <v>0</v>
      </c>
      <c r="P1702" s="264">
        <f t="shared" si="200"/>
        <v>0</v>
      </c>
      <c r="Q1702" s="266">
        <f t="shared" si="199"/>
        <v>0</v>
      </c>
      <c r="T1702" s="264">
        <f t="shared" si="194"/>
        <v>0</v>
      </c>
      <c r="U1702" s="264">
        <f t="shared" si="195"/>
        <v>0</v>
      </c>
      <c r="V1702" s="264">
        <f t="shared" si="196"/>
        <v>0</v>
      </c>
      <c r="W1702" s="264">
        <f t="shared" si="197"/>
        <v>0</v>
      </c>
      <c r="X1702" s="264">
        <f t="shared" si="198"/>
        <v>0</v>
      </c>
    </row>
    <row r="1703" spans="1:24" ht="12.75" customHeight="1" x14ac:dyDescent="0.25">
      <c r="B1703" s="227"/>
      <c r="J1703" s="264">
        <v>0</v>
      </c>
      <c r="K1703" s="264">
        <v>0</v>
      </c>
      <c r="L1703" s="264">
        <v>0</v>
      </c>
      <c r="M1703" s="264">
        <v>0</v>
      </c>
      <c r="N1703" s="264">
        <v>0</v>
      </c>
      <c r="O1703" s="264">
        <f t="shared" si="193"/>
        <v>0</v>
      </c>
      <c r="P1703" s="264">
        <f t="shared" si="200"/>
        <v>0</v>
      </c>
      <c r="Q1703" s="266">
        <f t="shared" si="199"/>
        <v>0</v>
      </c>
      <c r="T1703" s="264">
        <f t="shared" si="194"/>
        <v>0</v>
      </c>
      <c r="U1703" s="264">
        <f t="shared" si="195"/>
        <v>0</v>
      </c>
      <c r="V1703" s="264">
        <f t="shared" si="196"/>
        <v>0</v>
      </c>
      <c r="W1703" s="264">
        <f t="shared" si="197"/>
        <v>0</v>
      </c>
      <c r="X1703" s="264">
        <f t="shared" si="198"/>
        <v>0</v>
      </c>
    </row>
    <row r="1704" spans="1:24" ht="12.75" customHeight="1" x14ac:dyDescent="0.25">
      <c r="B1704" s="227"/>
      <c r="J1704" s="264">
        <v>0</v>
      </c>
      <c r="K1704" s="264">
        <v>0</v>
      </c>
      <c r="L1704" s="264">
        <v>0</v>
      </c>
      <c r="M1704" s="264">
        <v>0</v>
      </c>
      <c r="N1704" s="264">
        <v>0</v>
      </c>
      <c r="O1704" s="264">
        <f t="shared" si="193"/>
        <v>0</v>
      </c>
      <c r="P1704" s="264">
        <f t="shared" si="200"/>
        <v>0</v>
      </c>
      <c r="Q1704" s="266">
        <f t="shared" si="199"/>
        <v>0</v>
      </c>
      <c r="T1704" s="264">
        <f t="shared" si="194"/>
        <v>0</v>
      </c>
      <c r="U1704" s="264">
        <f t="shared" si="195"/>
        <v>0</v>
      </c>
      <c r="V1704" s="264">
        <f t="shared" si="196"/>
        <v>0</v>
      </c>
      <c r="W1704" s="264">
        <f t="shared" si="197"/>
        <v>0</v>
      </c>
      <c r="X1704" s="264">
        <f t="shared" si="198"/>
        <v>0</v>
      </c>
    </row>
    <row r="1705" spans="1:24" ht="12.75" customHeight="1" x14ac:dyDescent="0.25">
      <c r="B1705" s="227"/>
      <c r="J1705" s="264">
        <v>0</v>
      </c>
      <c r="K1705" s="264">
        <v>0</v>
      </c>
      <c r="L1705" s="264">
        <v>0</v>
      </c>
      <c r="M1705" s="264">
        <v>0</v>
      </c>
      <c r="N1705" s="264">
        <v>0</v>
      </c>
      <c r="O1705" s="264">
        <f t="shared" si="193"/>
        <v>0</v>
      </c>
      <c r="P1705" s="264">
        <f t="shared" si="200"/>
        <v>0</v>
      </c>
      <c r="Q1705" s="266">
        <f t="shared" si="199"/>
        <v>0</v>
      </c>
      <c r="T1705" s="264">
        <f t="shared" si="194"/>
        <v>0</v>
      </c>
      <c r="U1705" s="264">
        <f t="shared" si="195"/>
        <v>0</v>
      </c>
      <c r="V1705" s="264">
        <f t="shared" si="196"/>
        <v>0</v>
      </c>
      <c r="W1705" s="264">
        <f t="shared" si="197"/>
        <v>0</v>
      </c>
      <c r="X1705" s="264">
        <f t="shared" si="198"/>
        <v>0</v>
      </c>
    </row>
    <row r="1706" spans="1:24" ht="12.75" customHeight="1" x14ac:dyDescent="0.25">
      <c r="B1706" s="227"/>
      <c r="J1706" s="264">
        <v>0</v>
      </c>
      <c r="K1706" s="264">
        <v>0</v>
      </c>
      <c r="L1706" s="264">
        <v>0</v>
      </c>
      <c r="M1706" s="264">
        <v>0</v>
      </c>
      <c r="N1706" s="264">
        <v>0</v>
      </c>
      <c r="O1706" s="264">
        <f t="shared" si="193"/>
        <v>0</v>
      </c>
      <c r="P1706" s="264">
        <f t="shared" si="200"/>
        <v>0</v>
      </c>
      <c r="Q1706" s="266">
        <f t="shared" si="199"/>
        <v>0</v>
      </c>
      <c r="T1706" s="264">
        <f t="shared" si="194"/>
        <v>0</v>
      </c>
      <c r="U1706" s="264">
        <f t="shared" si="195"/>
        <v>0</v>
      </c>
      <c r="V1706" s="264">
        <f t="shared" si="196"/>
        <v>0</v>
      </c>
      <c r="W1706" s="264">
        <f t="shared" si="197"/>
        <v>0</v>
      </c>
      <c r="X1706" s="264">
        <f t="shared" si="198"/>
        <v>0</v>
      </c>
    </row>
    <row r="1707" spans="1:24" ht="12.75" customHeight="1" x14ac:dyDescent="0.25">
      <c r="A1707" s="2" t="s">
        <v>201</v>
      </c>
      <c r="B1707" s="227" t="s">
        <v>739</v>
      </c>
      <c r="C1707" s="3" t="s">
        <v>148</v>
      </c>
      <c r="D1707" s="1">
        <v>13</v>
      </c>
      <c r="E1707" s="143">
        <f>H1707</f>
        <v>12000</v>
      </c>
      <c r="F1707" s="144">
        <f>E1707*D1707</f>
        <v>156000</v>
      </c>
      <c r="H1707" s="146">
        <v>12000</v>
      </c>
      <c r="J1707" s="264">
        <v>1595.428747320871</v>
      </c>
      <c r="K1707" s="264">
        <v>558.4000615623047</v>
      </c>
      <c r="L1707" s="264">
        <v>7378.8322291700251</v>
      </c>
      <c r="M1707" s="264">
        <v>144.75831678551009</v>
      </c>
      <c r="N1707" s="264">
        <v>2322.5806451612902</v>
      </c>
      <c r="O1707" s="264">
        <f t="shared" si="193"/>
        <v>12000</v>
      </c>
      <c r="P1707" s="264">
        <f t="shared" si="200"/>
        <v>156000</v>
      </c>
      <c r="Q1707" s="266">
        <f t="shared" si="199"/>
        <v>0</v>
      </c>
      <c r="T1707" s="264">
        <f t="shared" si="194"/>
        <v>20740.573715171322</v>
      </c>
      <c r="U1707" s="264">
        <f t="shared" si="195"/>
        <v>7259.2008003099609</v>
      </c>
      <c r="V1707" s="264">
        <f t="shared" si="196"/>
        <v>95924.818979210322</v>
      </c>
      <c r="W1707" s="264">
        <f t="shared" si="197"/>
        <v>1881.8581182116311</v>
      </c>
      <c r="X1707" s="264">
        <f t="shared" si="198"/>
        <v>30193.548387096773</v>
      </c>
    </row>
    <row r="1708" spans="1:24" ht="12.75" customHeight="1" x14ac:dyDescent="0.25">
      <c r="B1708" s="227"/>
      <c r="J1708" s="264">
        <v>0</v>
      </c>
      <c r="K1708" s="264">
        <v>0</v>
      </c>
      <c r="L1708" s="264">
        <v>0</v>
      </c>
      <c r="M1708" s="264">
        <v>0</v>
      </c>
      <c r="N1708" s="264">
        <v>0</v>
      </c>
      <c r="O1708" s="264">
        <f t="shared" si="193"/>
        <v>0</v>
      </c>
      <c r="P1708" s="264">
        <f t="shared" si="200"/>
        <v>0</v>
      </c>
      <c r="Q1708" s="266">
        <f t="shared" si="199"/>
        <v>0</v>
      </c>
      <c r="T1708" s="264">
        <f t="shared" si="194"/>
        <v>0</v>
      </c>
      <c r="U1708" s="264">
        <f t="shared" si="195"/>
        <v>0</v>
      </c>
      <c r="V1708" s="264">
        <f t="shared" si="196"/>
        <v>0</v>
      </c>
      <c r="W1708" s="264">
        <f t="shared" si="197"/>
        <v>0</v>
      </c>
      <c r="X1708" s="264">
        <f t="shared" si="198"/>
        <v>0</v>
      </c>
    </row>
    <row r="1709" spans="1:24" ht="12.75" customHeight="1" x14ac:dyDescent="0.25">
      <c r="B1709" s="227"/>
      <c r="J1709" s="264">
        <v>0</v>
      </c>
      <c r="K1709" s="264">
        <v>0</v>
      </c>
      <c r="L1709" s="264">
        <v>0</v>
      </c>
      <c r="M1709" s="264">
        <v>0</v>
      </c>
      <c r="N1709" s="264">
        <v>0</v>
      </c>
      <c r="O1709" s="264">
        <f t="shared" si="193"/>
        <v>0</v>
      </c>
      <c r="P1709" s="264">
        <f t="shared" si="200"/>
        <v>0</v>
      </c>
      <c r="Q1709" s="266">
        <f t="shared" si="199"/>
        <v>0</v>
      </c>
      <c r="T1709" s="264">
        <f t="shared" si="194"/>
        <v>0</v>
      </c>
      <c r="U1709" s="264">
        <f t="shared" si="195"/>
        <v>0</v>
      </c>
      <c r="V1709" s="264">
        <f t="shared" si="196"/>
        <v>0</v>
      </c>
      <c r="W1709" s="264">
        <f t="shared" si="197"/>
        <v>0</v>
      </c>
      <c r="X1709" s="264">
        <f t="shared" si="198"/>
        <v>0</v>
      </c>
    </row>
    <row r="1710" spans="1:24" ht="12.75" customHeight="1" x14ac:dyDescent="0.25">
      <c r="B1710" s="227"/>
      <c r="J1710" s="264">
        <v>0</v>
      </c>
      <c r="K1710" s="264">
        <v>0</v>
      </c>
      <c r="L1710" s="264">
        <v>0</v>
      </c>
      <c r="M1710" s="264">
        <v>0</v>
      </c>
      <c r="N1710" s="264">
        <v>0</v>
      </c>
      <c r="O1710" s="264">
        <f t="shared" si="193"/>
        <v>0</v>
      </c>
      <c r="P1710" s="264">
        <f t="shared" si="200"/>
        <v>0</v>
      </c>
      <c r="Q1710" s="266">
        <f t="shared" si="199"/>
        <v>0</v>
      </c>
      <c r="T1710" s="264">
        <f t="shared" si="194"/>
        <v>0</v>
      </c>
      <c r="U1710" s="264">
        <f t="shared" si="195"/>
        <v>0</v>
      </c>
      <c r="V1710" s="264">
        <f t="shared" si="196"/>
        <v>0</v>
      </c>
      <c r="W1710" s="264">
        <f t="shared" si="197"/>
        <v>0</v>
      </c>
      <c r="X1710" s="264">
        <f t="shared" si="198"/>
        <v>0</v>
      </c>
    </row>
    <row r="1711" spans="1:24" ht="12.75" customHeight="1" x14ac:dyDescent="0.25">
      <c r="B1711" s="227"/>
      <c r="J1711" s="264">
        <v>0</v>
      </c>
      <c r="K1711" s="264">
        <v>0</v>
      </c>
      <c r="L1711" s="264">
        <v>0</v>
      </c>
      <c r="M1711" s="264">
        <v>0</v>
      </c>
      <c r="N1711" s="264">
        <v>0</v>
      </c>
      <c r="O1711" s="264">
        <f t="shared" si="193"/>
        <v>0</v>
      </c>
      <c r="P1711" s="264">
        <f t="shared" si="200"/>
        <v>0</v>
      </c>
      <c r="Q1711" s="266">
        <f t="shared" si="199"/>
        <v>0</v>
      </c>
      <c r="T1711" s="264">
        <f t="shared" si="194"/>
        <v>0</v>
      </c>
      <c r="U1711" s="264">
        <f t="shared" si="195"/>
        <v>0</v>
      </c>
      <c r="V1711" s="264">
        <f t="shared" si="196"/>
        <v>0</v>
      </c>
      <c r="W1711" s="264">
        <f t="shared" si="197"/>
        <v>0</v>
      </c>
      <c r="X1711" s="264">
        <f t="shared" si="198"/>
        <v>0</v>
      </c>
    </row>
    <row r="1712" spans="1:24" ht="12.75" customHeight="1" x14ac:dyDescent="0.25">
      <c r="B1712" s="227"/>
      <c r="J1712" s="264">
        <v>0</v>
      </c>
      <c r="K1712" s="264">
        <v>0</v>
      </c>
      <c r="L1712" s="264">
        <v>0</v>
      </c>
      <c r="M1712" s="264">
        <v>0</v>
      </c>
      <c r="N1712" s="264">
        <v>0</v>
      </c>
      <c r="O1712" s="264">
        <f t="shared" si="193"/>
        <v>0</v>
      </c>
      <c r="P1712" s="264">
        <f t="shared" si="200"/>
        <v>0</v>
      </c>
      <c r="T1712" s="264">
        <f t="shared" si="194"/>
        <v>0</v>
      </c>
      <c r="U1712" s="264">
        <f t="shared" si="195"/>
        <v>0</v>
      </c>
      <c r="V1712" s="264">
        <f t="shared" si="196"/>
        <v>0</v>
      </c>
      <c r="W1712" s="264">
        <f t="shared" si="197"/>
        <v>0</v>
      </c>
      <c r="X1712" s="264">
        <f t="shared" si="198"/>
        <v>0</v>
      </c>
    </row>
    <row r="1713" spans="1:24" ht="12.75" customHeight="1" x14ac:dyDescent="0.25">
      <c r="B1713" s="227"/>
      <c r="J1713" s="264">
        <v>0</v>
      </c>
      <c r="K1713" s="264">
        <v>0</v>
      </c>
      <c r="L1713" s="264">
        <v>0</v>
      </c>
      <c r="M1713" s="264">
        <v>0</v>
      </c>
      <c r="N1713" s="264">
        <v>0</v>
      </c>
      <c r="O1713" s="264">
        <f t="shared" si="193"/>
        <v>0</v>
      </c>
      <c r="P1713" s="264">
        <f t="shared" si="200"/>
        <v>0</v>
      </c>
      <c r="T1713" s="264">
        <f t="shared" si="194"/>
        <v>0</v>
      </c>
      <c r="U1713" s="264">
        <f t="shared" si="195"/>
        <v>0</v>
      </c>
      <c r="V1713" s="264">
        <f t="shared" si="196"/>
        <v>0</v>
      </c>
      <c r="W1713" s="264">
        <f t="shared" si="197"/>
        <v>0</v>
      </c>
      <c r="X1713" s="264">
        <f t="shared" si="198"/>
        <v>0</v>
      </c>
    </row>
    <row r="1714" spans="1:24" ht="12.75" customHeight="1" thickBot="1" x14ac:dyDescent="0.3">
      <c r="B1714" s="227"/>
      <c r="J1714" s="264">
        <v>0</v>
      </c>
      <c r="K1714" s="264">
        <v>0</v>
      </c>
      <c r="L1714" s="264">
        <v>0</v>
      </c>
      <c r="M1714" s="264">
        <v>0</v>
      </c>
      <c r="N1714" s="264">
        <v>0</v>
      </c>
      <c r="O1714" s="264">
        <f t="shared" si="193"/>
        <v>0</v>
      </c>
      <c r="P1714" s="264">
        <f t="shared" si="200"/>
        <v>0</v>
      </c>
      <c r="T1714" s="264">
        <f t="shared" si="194"/>
        <v>0</v>
      </c>
      <c r="U1714" s="264">
        <f t="shared" si="195"/>
        <v>0</v>
      </c>
      <c r="V1714" s="264">
        <f t="shared" si="196"/>
        <v>0</v>
      </c>
      <c r="W1714" s="264">
        <f t="shared" si="197"/>
        <v>0</v>
      </c>
      <c r="X1714" s="264">
        <f t="shared" si="198"/>
        <v>0</v>
      </c>
    </row>
    <row r="1715" spans="1:24" ht="12.75" customHeight="1" thickBot="1" x14ac:dyDescent="0.3">
      <c r="A1715" s="18" t="s">
        <v>59</v>
      </c>
      <c r="B1715" s="19" t="s">
        <v>740</v>
      </c>
      <c r="C1715" s="20"/>
      <c r="D1715" s="21"/>
      <c r="E1715" s="186"/>
      <c r="F1715" s="187">
        <f>F1707+F1699</f>
        <v>271000</v>
      </c>
      <c r="J1715" s="264">
        <v>0</v>
      </c>
      <c r="K1715" s="264">
        <v>0</v>
      </c>
      <c r="L1715" s="264">
        <v>0</v>
      </c>
      <c r="M1715" s="264">
        <v>0</v>
      </c>
      <c r="N1715" s="264">
        <v>0</v>
      </c>
      <c r="O1715" s="264">
        <f t="shared" si="193"/>
        <v>0</v>
      </c>
      <c r="P1715" s="264">
        <f t="shared" si="200"/>
        <v>0</v>
      </c>
      <c r="R1715" s="266">
        <f>SUM(P1699:P1710)</f>
        <v>271000</v>
      </c>
      <c r="T1715" s="264">
        <f t="shared" si="194"/>
        <v>0</v>
      </c>
      <c r="U1715" s="264">
        <f t="shared" si="195"/>
        <v>0</v>
      </c>
      <c r="V1715" s="264">
        <f t="shared" si="196"/>
        <v>0</v>
      </c>
      <c r="W1715" s="264">
        <f t="shared" si="197"/>
        <v>0</v>
      </c>
      <c r="X1715" s="264">
        <f t="shared" si="198"/>
        <v>0</v>
      </c>
    </row>
    <row r="1716" spans="1:24" ht="12.75" customHeight="1" thickBot="1" x14ac:dyDescent="0.3">
      <c r="A1716" s="27"/>
      <c r="B1716" s="28"/>
      <c r="C1716" s="29"/>
      <c r="D1716" s="30"/>
      <c r="E1716" s="153"/>
      <c r="F1716" s="154"/>
      <c r="J1716" s="264">
        <v>0</v>
      </c>
      <c r="K1716" s="264">
        <v>0</v>
      </c>
      <c r="L1716" s="264">
        <v>0</v>
      </c>
      <c r="M1716" s="264">
        <v>0</v>
      </c>
      <c r="N1716" s="264">
        <v>0</v>
      </c>
      <c r="O1716" s="264">
        <f t="shared" si="193"/>
        <v>0</v>
      </c>
      <c r="P1716" s="264">
        <f t="shared" si="200"/>
        <v>0</v>
      </c>
      <c r="T1716" s="264">
        <f t="shared" si="194"/>
        <v>0</v>
      </c>
      <c r="U1716" s="264">
        <f t="shared" si="195"/>
        <v>0</v>
      </c>
      <c r="V1716" s="264">
        <f t="shared" si="196"/>
        <v>0</v>
      </c>
      <c r="W1716" s="264">
        <f t="shared" si="197"/>
        <v>0</v>
      </c>
      <c r="X1716" s="264">
        <f t="shared" si="198"/>
        <v>0</v>
      </c>
    </row>
    <row r="1717" spans="1:24" ht="16" thickBot="1" x14ac:dyDescent="0.3">
      <c r="A1717" s="67" t="s">
        <v>248</v>
      </c>
      <c r="B1717" s="68" t="s">
        <v>741</v>
      </c>
      <c r="C1717" s="69"/>
      <c r="D1717" s="70"/>
      <c r="E1717" s="178"/>
      <c r="F1717" s="179">
        <f>F1715+F1695+F1663</f>
        <v>893750</v>
      </c>
      <c r="J1717" s="264">
        <v>0</v>
      </c>
      <c r="K1717" s="264">
        <v>0</v>
      </c>
      <c r="L1717" s="264">
        <v>0</v>
      </c>
      <c r="M1717" s="264">
        <v>0</v>
      </c>
      <c r="N1717" s="264">
        <v>0</v>
      </c>
      <c r="O1717" s="264">
        <f t="shared" si="193"/>
        <v>0</v>
      </c>
      <c r="P1717" s="264">
        <f t="shared" si="200"/>
        <v>0</v>
      </c>
      <c r="R1717" s="179">
        <f>R1715+R1695+R1663</f>
        <v>893750</v>
      </c>
      <c r="S1717" s="275"/>
      <c r="T1717" s="264">
        <f t="shared" si="194"/>
        <v>0</v>
      </c>
      <c r="U1717" s="264">
        <f t="shared" si="195"/>
        <v>0</v>
      </c>
      <c r="V1717" s="264">
        <f t="shared" si="196"/>
        <v>0</v>
      </c>
      <c r="W1717" s="264">
        <f t="shared" si="197"/>
        <v>0</v>
      </c>
      <c r="X1717" s="264">
        <f t="shared" si="198"/>
        <v>0</v>
      </c>
    </row>
    <row r="1718" spans="1:24" ht="12.75" customHeight="1" thickBot="1" x14ac:dyDescent="0.3">
      <c r="A1718" s="5"/>
      <c r="B1718" s="4"/>
      <c r="C1718" s="6"/>
      <c r="D1718" s="7"/>
      <c r="J1718" s="264">
        <v>0</v>
      </c>
      <c r="K1718" s="264">
        <v>0</v>
      </c>
      <c r="L1718" s="264">
        <v>0</v>
      </c>
      <c r="M1718" s="264">
        <v>0</v>
      </c>
      <c r="N1718" s="264">
        <v>0</v>
      </c>
      <c r="O1718" s="264">
        <f t="shared" si="193"/>
        <v>0</v>
      </c>
      <c r="P1718" s="264">
        <f t="shared" si="200"/>
        <v>0</v>
      </c>
      <c r="T1718" s="264">
        <f t="shared" si="194"/>
        <v>0</v>
      </c>
      <c r="U1718" s="264">
        <f t="shared" si="195"/>
        <v>0</v>
      </c>
      <c r="V1718" s="264">
        <f t="shared" si="196"/>
        <v>0</v>
      </c>
      <c r="W1718" s="264">
        <f t="shared" si="197"/>
        <v>0</v>
      </c>
      <c r="X1718" s="264">
        <f t="shared" si="198"/>
        <v>0</v>
      </c>
    </row>
    <row r="1719" spans="1:24" ht="14.5" thickBot="1" x14ac:dyDescent="0.3">
      <c r="A1719" s="210" t="s">
        <v>331</v>
      </c>
      <c r="B1719" s="211"/>
      <c r="C1719" s="211"/>
      <c r="D1719" s="211"/>
      <c r="E1719" s="211"/>
      <c r="F1719" s="212"/>
      <c r="J1719" s="264">
        <v>0</v>
      </c>
      <c r="K1719" s="264">
        <v>0</v>
      </c>
      <c r="L1719" s="264">
        <v>0</v>
      </c>
      <c r="M1719" s="264">
        <v>0</v>
      </c>
      <c r="N1719" s="264">
        <v>0</v>
      </c>
      <c r="O1719" s="264">
        <f t="shared" si="193"/>
        <v>0</v>
      </c>
      <c r="P1719" s="264">
        <f t="shared" si="200"/>
        <v>0</v>
      </c>
      <c r="T1719" s="264">
        <f t="shared" si="194"/>
        <v>0</v>
      </c>
      <c r="U1719" s="264">
        <f t="shared" si="195"/>
        <v>0</v>
      </c>
      <c r="V1719" s="264">
        <f t="shared" si="196"/>
        <v>0</v>
      </c>
      <c r="W1719" s="264">
        <f t="shared" si="197"/>
        <v>0</v>
      </c>
      <c r="X1719" s="264">
        <f t="shared" si="198"/>
        <v>0</v>
      </c>
    </row>
    <row r="1720" spans="1:24" ht="12.75" customHeight="1" x14ac:dyDescent="0.25">
      <c r="A1720" s="5"/>
      <c r="B1720" s="4"/>
      <c r="C1720" s="6"/>
      <c r="D1720" s="7"/>
      <c r="J1720" s="264">
        <v>0</v>
      </c>
      <c r="K1720" s="264">
        <v>0</v>
      </c>
      <c r="L1720" s="264">
        <v>0</v>
      </c>
      <c r="M1720" s="264">
        <v>0</v>
      </c>
      <c r="N1720" s="264">
        <v>0</v>
      </c>
      <c r="O1720" s="264">
        <f t="shared" si="193"/>
        <v>0</v>
      </c>
      <c r="P1720" s="264">
        <f t="shared" si="200"/>
        <v>0</v>
      </c>
      <c r="T1720" s="264">
        <f t="shared" si="194"/>
        <v>0</v>
      </c>
      <c r="U1720" s="264">
        <f t="shared" si="195"/>
        <v>0</v>
      </c>
      <c r="V1720" s="264">
        <f t="shared" si="196"/>
        <v>0</v>
      </c>
      <c r="W1720" s="264">
        <f t="shared" si="197"/>
        <v>0</v>
      </c>
      <c r="X1720" s="264">
        <f t="shared" si="198"/>
        <v>0</v>
      </c>
    </row>
    <row r="1721" spans="1:24" ht="12.75" customHeight="1" x14ac:dyDescent="0.25">
      <c r="A1721" s="2" t="s">
        <v>94</v>
      </c>
      <c r="B1721" s="227" t="s">
        <v>742</v>
      </c>
      <c r="C1721" s="3" t="s">
        <v>222</v>
      </c>
      <c r="D1721" s="1">
        <v>6</v>
      </c>
      <c r="E1721" s="143">
        <f>H1721</f>
        <v>595</v>
      </c>
      <c r="F1721" s="144">
        <f>E1721*D1721</f>
        <v>3570</v>
      </c>
      <c r="H1721" s="146">
        <v>595</v>
      </c>
      <c r="J1721" s="264">
        <v>79.106675387993178</v>
      </c>
      <c r="K1721" s="264">
        <v>27.687336385797607</v>
      </c>
      <c r="L1721" s="264">
        <v>365.86709802968039</v>
      </c>
      <c r="M1721" s="264">
        <v>7.1775998739482088</v>
      </c>
      <c r="N1721" s="264">
        <v>115.16129032258064</v>
      </c>
      <c r="O1721" s="264">
        <f t="shared" si="193"/>
        <v>595</v>
      </c>
      <c r="P1721" s="264">
        <f t="shared" si="200"/>
        <v>3570</v>
      </c>
      <c r="Q1721" s="266">
        <f>F1721-P1721</f>
        <v>0</v>
      </c>
      <c r="T1721" s="264">
        <f t="shared" si="194"/>
        <v>474.6400523279591</v>
      </c>
      <c r="U1721" s="264">
        <f t="shared" si="195"/>
        <v>166.12401831478564</v>
      </c>
      <c r="V1721" s="264">
        <f t="shared" si="196"/>
        <v>2195.2025881780824</v>
      </c>
      <c r="W1721" s="264">
        <f t="shared" si="197"/>
        <v>43.065599243689249</v>
      </c>
      <c r="X1721" s="264">
        <f t="shared" si="198"/>
        <v>690.9677419354839</v>
      </c>
    </row>
    <row r="1722" spans="1:24" ht="12.75" customHeight="1" x14ac:dyDescent="0.25">
      <c r="B1722" s="227"/>
      <c r="J1722" s="264">
        <v>0</v>
      </c>
      <c r="K1722" s="264">
        <v>0</v>
      </c>
      <c r="L1722" s="264">
        <v>0</v>
      </c>
      <c r="M1722" s="264">
        <v>0</v>
      </c>
      <c r="N1722" s="264">
        <v>0</v>
      </c>
      <c r="O1722" s="264">
        <f t="shared" si="193"/>
        <v>0</v>
      </c>
      <c r="P1722" s="264">
        <f t="shared" si="200"/>
        <v>0</v>
      </c>
      <c r="T1722" s="264">
        <f t="shared" si="194"/>
        <v>0</v>
      </c>
      <c r="U1722" s="264">
        <f t="shared" si="195"/>
        <v>0</v>
      </c>
      <c r="V1722" s="264">
        <f t="shared" si="196"/>
        <v>0</v>
      </c>
      <c r="W1722" s="264">
        <f t="shared" si="197"/>
        <v>0</v>
      </c>
      <c r="X1722" s="264">
        <f t="shared" si="198"/>
        <v>0</v>
      </c>
    </row>
    <row r="1723" spans="1:24" ht="12.75" customHeight="1" x14ac:dyDescent="0.25">
      <c r="B1723" s="227"/>
      <c r="J1723" s="264">
        <v>0</v>
      </c>
      <c r="K1723" s="264">
        <v>0</v>
      </c>
      <c r="L1723" s="264">
        <v>0</v>
      </c>
      <c r="M1723" s="264">
        <v>0</v>
      </c>
      <c r="N1723" s="264">
        <v>0</v>
      </c>
      <c r="O1723" s="264">
        <f t="shared" si="193"/>
        <v>0</v>
      </c>
      <c r="P1723" s="264">
        <f t="shared" si="200"/>
        <v>0</v>
      </c>
      <c r="T1723" s="264">
        <f t="shared" si="194"/>
        <v>0</v>
      </c>
      <c r="U1723" s="264">
        <f t="shared" si="195"/>
        <v>0</v>
      </c>
      <c r="V1723" s="264">
        <f t="shared" si="196"/>
        <v>0</v>
      </c>
      <c r="W1723" s="264">
        <f t="shared" si="197"/>
        <v>0</v>
      </c>
      <c r="X1723" s="264">
        <f t="shared" si="198"/>
        <v>0</v>
      </c>
    </row>
    <row r="1724" spans="1:24" ht="12.75" customHeight="1" x14ac:dyDescent="0.25">
      <c r="A1724" s="2" t="s">
        <v>29</v>
      </c>
      <c r="B1724" s="227" t="s">
        <v>743</v>
      </c>
      <c r="C1724" s="3" t="s">
        <v>148</v>
      </c>
      <c r="D1724" s="1">
        <v>200</v>
      </c>
      <c r="E1724" s="143">
        <f>H1724</f>
        <v>107</v>
      </c>
      <c r="F1724" s="144">
        <f>E1724*D1724</f>
        <v>21400</v>
      </c>
      <c r="H1724" s="146">
        <v>107</v>
      </c>
      <c r="J1724" s="264">
        <v>14.225906330277766</v>
      </c>
      <c r="K1724" s="264">
        <v>4.9790672155972171</v>
      </c>
      <c r="L1724" s="264">
        <v>65.79458737676606</v>
      </c>
      <c r="M1724" s="264">
        <v>1.2907616580041317</v>
      </c>
      <c r="N1724" s="264">
        <v>20.70967741935484</v>
      </c>
      <c r="O1724" s="264">
        <f t="shared" si="193"/>
        <v>107</v>
      </c>
      <c r="P1724" s="264">
        <f t="shared" si="200"/>
        <v>21400</v>
      </c>
      <c r="Q1724" s="266">
        <f>F1724-P1724</f>
        <v>0</v>
      </c>
      <c r="T1724" s="264">
        <f t="shared" si="194"/>
        <v>2845.1812660555534</v>
      </c>
      <c r="U1724" s="264">
        <f t="shared" si="195"/>
        <v>995.81344311944338</v>
      </c>
      <c r="V1724" s="264">
        <f t="shared" si="196"/>
        <v>13158.917475353212</v>
      </c>
      <c r="W1724" s="264">
        <f t="shared" si="197"/>
        <v>258.15233160082636</v>
      </c>
      <c r="X1724" s="264">
        <f t="shared" si="198"/>
        <v>4141.9354838709678</v>
      </c>
    </row>
    <row r="1725" spans="1:24" ht="12.75" customHeight="1" x14ac:dyDescent="0.25">
      <c r="B1725" s="227"/>
      <c r="J1725" s="264">
        <v>0</v>
      </c>
      <c r="K1725" s="264">
        <v>0</v>
      </c>
      <c r="L1725" s="264">
        <v>0</v>
      </c>
      <c r="M1725" s="264">
        <v>0</v>
      </c>
      <c r="N1725" s="264">
        <v>0</v>
      </c>
      <c r="O1725" s="264">
        <f t="shared" si="193"/>
        <v>0</v>
      </c>
      <c r="P1725" s="264">
        <f t="shared" si="200"/>
        <v>0</v>
      </c>
      <c r="T1725" s="264">
        <f t="shared" si="194"/>
        <v>0</v>
      </c>
      <c r="U1725" s="264">
        <f t="shared" si="195"/>
        <v>0</v>
      </c>
      <c r="V1725" s="264">
        <f t="shared" si="196"/>
        <v>0</v>
      </c>
      <c r="W1725" s="264">
        <f t="shared" si="197"/>
        <v>0</v>
      </c>
      <c r="X1725" s="264">
        <f t="shared" si="198"/>
        <v>0</v>
      </c>
    </row>
    <row r="1726" spans="1:24" ht="18" x14ac:dyDescent="0.25">
      <c r="A1726" s="2" t="s">
        <v>95</v>
      </c>
      <c r="B1726" s="91" t="s">
        <v>744</v>
      </c>
      <c r="C1726" s="3" t="s">
        <v>148</v>
      </c>
      <c r="D1726" s="1">
        <v>200</v>
      </c>
      <c r="E1726" s="143">
        <f>H1726</f>
        <v>123</v>
      </c>
      <c r="F1726" s="144">
        <f>E1726*D1726</f>
        <v>24600</v>
      </c>
      <c r="H1726" s="146">
        <v>123</v>
      </c>
      <c r="J1726" s="264">
        <v>16.353144660038925</v>
      </c>
      <c r="K1726" s="264">
        <v>5.7236006310136229</v>
      </c>
      <c r="L1726" s="264">
        <v>75.633030348992747</v>
      </c>
      <c r="M1726" s="264">
        <v>1.4837727470514785</v>
      </c>
      <c r="N1726" s="264">
        <v>23.806451612903224</v>
      </c>
      <c r="O1726" s="264">
        <f t="shared" si="193"/>
        <v>123</v>
      </c>
      <c r="P1726" s="264">
        <f t="shared" si="200"/>
        <v>24600</v>
      </c>
      <c r="T1726" s="264">
        <f t="shared" si="194"/>
        <v>3270.6289320077849</v>
      </c>
      <c r="U1726" s="264">
        <f t="shared" si="195"/>
        <v>1144.7201262027245</v>
      </c>
      <c r="V1726" s="264">
        <f t="shared" si="196"/>
        <v>15126.606069798549</v>
      </c>
      <c r="W1726" s="264">
        <f t="shared" si="197"/>
        <v>296.75454941029568</v>
      </c>
      <c r="X1726" s="264">
        <f t="shared" si="198"/>
        <v>4761.2903225806449</v>
      </c>
    </row>
    <row r="1727" spans="1:24" ht="12.75" customHeight="1" thickBot="1" x14ac:dyDescent="0.3">
      <c r="B1727" s="91"/>
      <c r="J1727" s="264">
        <v>0</v>
      </c>
      <c r="K1727" s="264">
        <v>0</v>
      </c>
      <c r="L1727" s="264">
        <v>0</v>
      </c>
      <c r="M1727" s="264">
        <v>0</v>
      </c>
      <c r="N1727" s="264">
        <v>0</v>
      </c>
      <c r="O1727" s="264">
        <f t="shared" si="193"/>
        <v>0</v>
      </c>
      <c r="P1727" s="264">
        <f t="shared" si="200"/>
        <v>0</v>
      </c>
      <c r="T1727" s="264">
        <f t="shared" si="194"/>
        <v>0</v>
      </c>
      <c r="U1727" s="264">
        <f t="shared" si="195"/>
        <v>0</v>
      </c>
      <c r="V1727" s="264">
        <f t="shared" si="196"/>
        <v>0</v>
      </c>
      <c r="W1727" s="264">
        <f t="shared" si="197"/>
        <v>0</v>
      </c>
      <c r="X1727" s="264">
        <f t="shared" si="198"/>
        <v>0</v>
      </c>
    </row>
    <row r="1728" spans="1:24" ht="14.5" thickBot="1" x14ac:dyDescent="0.3">
      <c r="A1728" s="59" t="s">
        <v>47</v>
      </c>
      <c r="B1728" s="60" t="s">
        <v>745</v>
      </c>
      <c r="C1728" s="61"/>
      <c r="D1728" s="62"/>
      <c r="E1728" s="151"/>
      <c r="F1728" s="152">
        <f>F1721+F1724+F1726</f>
        <v>49570</v>
      </c>
      <c r="J1728" s="264">
        <v>0</v>
      </c>
      <c r="K1728" s="264">
        <v>0</v>
      </c>
      <c r="L1728" s="264">
        <v>0</v>
      </c>
      <c r="M1728" s="264">
        <v>0</v>
      </c>
      <c r="N1728" s="264">
        <v>0</v>
      </c>
      <c r="O1728" s="264">
        <f t="shared" ref="O1728:O1748" si="201">E1728</f>
        <v>0</v>
      </c>
      <c r="P1728" s="264">
        <f t="shared" si="200"/>
        <v>0</v>
      </c>
      <c r="R1728" s="266">
        <f>SUM(P1721:P1726)</f>
        <v>49570</v>
      </c>
      <c r="T1728" s="264">
        <f t="shared" si="194"/>
        <v>0</v>
      </c>
      <c r="U1728" s="264">
        <f t="shared" si="195"/>
        <v>0</v>
      </c>
      <c r="V1728" s="264">
        <f t="shared" si="196"/>
        <v>0</v>
      </c>
      <c r="W1728" s="264">
        <f t="shared" si="197"/>
        <v>0</v>
      </c>
      <c r="X1728" s="264">
        <f t="shared" si="198"/>
        <v>0</v>
      </c>
    </row>
    <row r="1729" spans="1:24" ht="14.5" thickBot="1" x14ac:dyDescent="0.3">
      <c r="A1729" s="63"/>
      <c r="B1729" s="64"/>
      <c r="C1729" s="65"/>
      <c r="D1729" s="66"/>
      <c r="E1729" s="184"/>
      <c r="F1729" s="185"/>
      <c r="J1729" s="264">
        <v>0</v>
      </c>
      <c r="K1729" s="264">
        <v>0</v>
      </c>
      <c r="L1729" s="264">
        <v>0</v>
      </c>
      <c r="M1729" s="264">
        <v>0</v>
      </c>
      <c r="N1729" s="264">
        <v>0</v>
      </c>
      <c r="O1729" s="264">
        <f t="shared" si="201"/>
        <v>0</v>
      </c>
      <c r="P1729" s="264">
        <f t="shared" si="200"/>
        <v>0</v>
      </c>
      <c r="T1729" s="264">
        <f t="shared" si="194"/>
        <v>0</v>
      </c>
      <c r="U1729" s="264">
        <f t="shared" si="195"/>
        <v>0</v>
      </c>
      <c r="V1729" s="264">
        <f t="shared" si="196"/>
        <v>0</v>
      </c>
      <c r="W1729" s="264">
        <f t="shared" si="197"/>
        <v>0</v>
      </c>
      <c r="X1729" s="264">
        <f t="shared" si="198"/>
        <v>0</v>
      </c>
    </row>
    <row r="1730" spans="1:24" ht="14.5" thickBot="1" x14ac:dyDescent="0.3">
      <c r="A1730" s="210" t="s">
        <v>332</v>
      </c>
      <c r="B1730" s="211"/>
      <c r="C1730" s="211"/>
      <c r="D1730" s="211"/>
      <c r="E1730" s="211"/>
      <c r="F1730" s="212"/>
      <c r="J1730" s="264">
        <v>0</v>
      </c>
      <c r="K1730" s="264">
        <v>0</v>
      </c>
      <c r="L1730" s="264">
        <v>0</v>
      </c>
      <c r="M1730" s="264">
        <v>0</v>
      </c>
      <c r="N1730" s="264">
        <v>0</v>
      </c>
      <c r="O1730" s="264">
        <f t="shared" si="201"/>
        <v>0</v>
      </c>
      <c r="P1730" s="264">
        <f t="shared" si="200"/>
        <v>0</v>
      </c>
      <c r="T1730" s="264">
        <f t="shared" si="194"/>
        <v>0</v>
      </c>
      <c r="U1730" s="264">
        <f t="shared" si="195"/>
        <v>0</v>
      </c>
      <c r="V1730" s="264">
        <f t="shared" si="196"/>
        <v>0</v>
      </c>
      <c r="W1730" s="264">
        <f t="shared" si="197"/>
        <v>0</v>
      </c>
      <c r="X1730" s="264">
        <f t="shared" si="198"/>
        <v>0</v>
      </c>
    </row>
    <row r="1731" spans="1:24" ht="12.75" customHeight="1" x14ac:dyDescent="0.25">
      <c r="A1731" s="5"/>
      <c r="B1731" s="4"/>
      <c r="C1731" s="6"/>
      <c r="D1731" s="7"/>
      <c r="J1731" s="264">
        <v>0</v>
      </c>
      <c r="K1731" s="264">
        <v>0</v>
      </c>
      <c r="L1731" s="264">
        <v>0</v>
      </c>
      <c r="M1731" s="264">
        <v>0</v>
      </c>
      <c r="N1731" s="264">
        <v>0</v>
      </c>
      <c r="O1731" s="264">
        <f t="shared" si="201"/>
        <v>0</v>
      </c>
      <c r="P1731" s="264">
        <f t="shared" si="200"/>
        <v>0</v>
      </c>
      <c r="T1731" s="264">
        <f t="shared" si="194"/>
        <v>0</v>
      </c>
      <c r="U1731" s="264">
        <f t="shared" si="195"/>
        <v>0</v>
      </c>
      <c r="V1731" s="264">
        <f t="shared" si="196"/>
        <v>0</v>
      </c>
      <c r="W1731" s="264">
        <f t="shared" si="197"/>
        <v>0</v>
      </c>
      <c r="X1731" s="264">
        <f t="shared" si="198"/>
        <v>0</v>
      </c>
    </row>
    <row r="1732" spans="1:24" ht="12.75" customHeight="1" x14ac:dyDescent="0.25">
      <c r="A1732" s="2" t="s">
        <v>252</v>
      </c>
      <c r="B1732" s="227" t="s">
        <v>746</v>
      </c>
      <c r="C1732" s="3" t="s">
        <v>130</v>
      </c>
      <c r="D1732" s="1">
        <v>1177</v>
      </c>
      <c r="E1732" s="143">
        <f>H1732</f>
        <v>23</v>
      </c>
      <c r="F1732" s="144">
        <f>E1732*D1732</f>
        <v>27071</v>
      </c>
      <c r="H1732" s="146">
        <v>23</v>
      </c>
      <c r="J1732" s="264">
        <v>3.0579050990316694</v>
      </c>
      <c r="K1732" s="264">
        <v>1.070266784661084</v>
      </c>
      <c r="L1732" s="264">
        <v>14.142761772575881</v>
      </c>
      <c r="M1732" s="264">
        <v>0.27745344050556103</v>
      </c>
      <c r="N1732" s="264">
        <v>4.4516129032258061</v>
      </c>
      <c r="O1732" s="264">
        <f t="shared" si="201"/>
        <v>23</v>
      </c>
      <c r="P1732" s="264">
        <f t="shared" si="200"/>
        <v>27071</v>
      </c>
      <c r="T1732" s="264">
        <f t="shared" si="194"/>
        <v>3599.1543015602747</v>
      </c>
      <c r="U1732" s="264">
        <f t="shared" si="195"/>
        <v>1259.7040055460959</v>
      </c>
      <c r="V1732" s="264">
        <f t="shared" si="196"/>
        <v>16646.030606321812</v>
      </c>
      <c r="W1732" s="264">
        <f t="shared" si="197"/>
        <v>326.56269947504535</v>
      </c>
      <c r="X1732" s="264">
        <f t="shared" si="198"/>
        <v>5239.5483870967737</v>
      </c>
    </row>
    <row r="1733" spans="1:24" ht="12.75" customHeight="1" x14ac:dyDescent="0.25">
      <c r="B1733" s="227"/>
      <c r="J1733" s="264">
        <v>0</v>
      </c>
      <c r="K1733" s="264">
        <v>0</v>
      </c>
      <c r="L1733" s="264">
        <v>0</v>
      </c>
      <c r="M1733" s="264">
        <v>0</v>
      </c>
      <c r="N1733" s="264">
        <v>0</v>
      </c>
      <c r="O1733" s="264">
        <f t="shared" si="201"/>
        <v>0</v>
      </c>
      <c r="P1733" s="264">
        <f t="shared" si="200"/>
        <v>0</v>
      </c>
      <c r="T1733" s="264">
        <f t="shared" si="194"/>
        <v>0</v>
      </c>
      <c r="U1733" s="264">
        <f t="shared" si="195"/>
        <v>0</v>
      </c>
      <c r="V1733" s="264">
        <f t="shared" si="196"/>
        <v>0</v>
      </c>
      <c r="W1733" s="264">
        <f t="shared" si="197"/>
        <v>0</v>
      </c>
      <c r="X1733" s="264">
        <f t="shared" si="198"/>
        <v>0</v>
      </c>
    </row>
    <row r="1734" spans="1:24" ht="12.75" customHeight="1" x14ac:dyDescent="0.25">
      <c r="A1734" s="2" t="s">
        <v>60</v>
      </c>
      <c r="B1734" s="227" t="s">
        <v>747</v>
      </c>
      <c r="C1734" s="3" t="s">
        <v>130</v>
      </c>
      <c r="D1734" s="1">
        <v>1177</v>
      </c>
      <c r="E1734" s="143">
        <f>H1734</f>
        <v>29</v>
      </c>
      <c r="F1734" s="144">
        <f>E1734*D1734</f>
        <v>34133</v>
      </c>
      <c r="H1734" s="146">
        <v>29</v>
      </c>
      <c r="J1734" s="264">
        <v>3.8556194726921049</v>
      </c>
      <c r="K1734" s="264">
        <v>1.3494668154422365</v>
      </c>
      <c r="L1734" s="264">
        <v>17.832177887160892</v>
      </c>
      <c r="M1734" s="264">
        <v>0.34983259889831608</v>
      </c>
      <c r="N1734" s="264">
        <v>5.6129032258064511</v>
      </c>
      <c r="O1734" s="264">
        <f t="shared" si="201"/>
        <v>29</v>
      </c>
      <c r="P1734" s="264">
        <f t="shared" si="200"/>
        <v>34133</v>
      </c>
      <c r="T1734" s="264">
        <f t="shared" si="194"/>
        <v>4538.0641193586071</v>
      </c>
      <c r="U1734" s="264">
        <f t="shared" si="195"/>
        <v>1588.3224417755123</v>
      </c>
      <c r="V1734" s="264">
        <f t="shared" si="196"/>
        <v>20988.473373188372</v>
      </c>
      <c r="W1734" s="264">
        <f t="shared" si="197"/>
        <v>411.75296890331805</v>
      </c>
      <c r="X1734" s="264">
        <f t="shared" si="198"/>
        <v>6606.3870967741932</v>
      </c>
    </row>
    <row r="1735" spans="1:24" ht="12.75" customHeight="1" x14ac:dyDescent="0.25">
      <c r="B1735" s="227"/>
      <c r="J1735" s="264">
        <v>0</v>
      </c>
      <c r="K1735" s="264">
        <v>0</v>
      </c>
      <c r="L1735" s="264">
        <v>0</v>
      </c>
      <c r="M1735" s="264">
        <v>0</v>
      </c>
      <c r="N1735" s="264">
        <v>0</v>
      </c>
      <c r="O1735" s="264">
        <f t="shared" si="201"/>
        <v>0</v>
      </c>
      <c r="P1735" s="264">
        <f t="shared" si="200"/>
        <v>0</v>
      </c>
      <c r="T1735" s="264">
        <f t="shared" si="194"/>
        <v>0</v>
      </c>
      <c r="U1735" s="264">
        <f t="shared" si="195"/>
        <v>0</v>
      </c>
      <c r="V1735" s="264">
        <f t="shared" si="196"/>
        <v>0</v>
      </c>
      <c r="W1735" s="264">
        <f t="shared" si="197"/>
        <v>0</v>
      </c>
      <c r="X1735" s="264">
        <f t="shared" si="198"/>
        <v>0</v>
      </c>
    </row>
    <row r="1736" spans="1:24" ht="27" x14ac:dyDescent="0.25">
      <c r="A1736" s="2" t="s">
        <v>129</v>
      </c>
      <c r="B1736" s="91" t="s">
        <v>748</v>
      </c>
      <c r="C1736" s="3" t="s">
        <v>12</v>
      </c>
      <c r="D1736" s="1">
        <v>30</v>
      </c>
      <c r="E1736" s="143">
        <f>H1736</f>
        <v>2816</v>
      </c>
      <c r="F1736" s="144">
        <f>E1736*D1736</f>
        <v>84480</v>
      </c>
      <c r="H1736" s="146">
        <v>2816</v>
      </c>
      <c r="J1736" s="264">
        <v>374.39394603796438</v>
      </c>
      <c r="K1736" s="264">
        <v>131.03788111328751</v>
      </c>
      <c r="L1736" s="264">
        <v>1731.5659631118992</v>
      </c>
      <c r="M1736" s="264">
        <v>33.969951672333032</v>
      </c>
      <c r="N1736" s="264">
        <v>545.0322580645161</v>
      </c>
      <c r="O1736" s="264">
        <f t="shared" si="201"/>
        <v>2816</v>
      </c>
      <c r="P1736" s="264">
        <f t="shared" si="200"/>
        <v>84480</v>
      </c>
      <c r="T1736" s="264">
        <f t="shared" ref="T1736:T1751" si="202">J1736*$D1736</f>
        <v>11231.818381138932</v>
      </c>
      <c r="U1736" s="264">
        <f t="shared" ref="U1736:U1751" si="203">K1736*$D1736</f>
        <v>3931.1364333986253</v>
      </c>
      <c r="V1736" s="264">
        <f t="shared" ref="V1736:V1751" si="204">L1736*$D1736</f>
        <v>51946.97889335698</v>
      </c>
      <c r="W1736" s="264">
        <f t="shared" ref="W1736:W1751" si="205">M1736*$D1736</f>
        <v>1019.098550169991</v>
      </c>
      <c r="X1736" s="264">
        <f t="shared" ref="X1736:X1751" si="206">N1736*$D1736</f>
        <v>16350.967741935483</v>
      </c>
    </row>
    <row r="1737" spans="1:24" ht="12.75" customHeight="1" thickBot="1" x14ac:dyDescent="0.3">
      <c r="B1737" s="91"/>
      <c r="J1737" s="264">
        <v>0</v>
      </c>
      <c r="K1737" s="264">
        <v>0</v>
      </c>
      <c r="L1737" s="264">
        <v>0</v>
      </c>
      <c r="M1737" s="264">
        <v>0</v>
      </c>
      <c r="N1737" s="264">
        <v>0</v>
      </c>
      <c r="O1737" s="264">
        <f t="shared" si="201"/>
        <v>0</v>
      </c>
      <c r="P1737" s="264">
        <f t="shared" si="200"/>
        <v>0</v>
      </c>
      <c r="T1737" s="264">
        <f t="shared" si="202"/>
        <v>0</v>
      </c>
      <c r="U1737" s="264">
        <f t="shared" si="203"/>
        <v>0</v>
      </c>
      <c r="V1737" s="264">
        <f t="shared" si="204"/>
        <v>0</v>
      </c>
      <c r="W1737" s="264">
        <f t="shared" si="205"/>
        <v>0</v>
      </c>
      <c r="X1737" s="264">
        <f t="shared" si="206"/>
        <v>0</v>
      </c>
    </row>
    <row r="1738" spans="1:24" ht="14.5" thickBot="1" x14ac:dyDescent="0.3">
      <c r="A1738" s="59" t="s">
        <v>113</v>
      </c>
      <c r="B1738" s="60" t="s">
        <v>749</v>
      </c>
      <c r="C1738" s="61"/>
      <c r="D1738" s="62"/>
      <c r="E1738" s="151"/>
      <c r="F1738" s="152">
        <f>F1736+F1734+F1732</f>
        <v>145684</v>
      </c>
      <c r="J1738" s="264">
        <v>0</v>
      </c>
      <c r="K1738" s="264">
        <v>0</v>
      </c>
      <c r="L1738" s="264">
        <v>0</v>
      </c>
      <c r="M1738" s="264">
        <v>0</v>
      </c>
      <c r="N1738" s="264">
        <v>0</v>
      </c>
      <c r="O1738" s="264">
        <f t="shared" si="201"/>
        <v>0</v>
      </c>
      <c r="P1738" s="264">
        <f t="shared" si="200"/>
        <v>0</v>
      </c>
      <c r="R1738" s="266">
        <f>SUM(P1732:P1737)</f>
        <v>145684</v>
      </c>
      <c r="T1738" s="264">
        <f t="shared" si="202"/>
        <v>0</v>
      </c>
      <c r="U1738" s="264">
        <f t="shared" si="203"/>
        <v>0</v>
      </c>
      <c r="V1738" s="264">
        <f t="shared" si="204"/>
        <v>0</v>
      </c>
      <c r="W1738" s="264">
        <f t="shared" si="205"/>
        <v>0</v>
      </c>
      <c r="X1738" s="264">
        <f t="shared" si="206"/>
        <v>0</v>
      </c>
    </row>
    <row r="1739" spans="1:24" ht="12.75" customHeight="1" thickBot="1" x14ac:dyDescent="0.3">
      <c r="A1739" s="27"/>
      <c r="B1739" s="28"/>
      <c r="C1739" s="29"/>
      <c r="D1739" s="30"/>
      <c r="E1739" s="153"/>
      <c r="F1739" s="154"/>
      <c r="J1739" s="264">
        <v>0</v>
      </c>
      <c r="K1739" s="264">
        <v>0</v>
      </c>
      <c r="L1739" s="264">
        <v>0</v>
      </c>
      <c r="M1739" s="264">
        <v>0</v>
      </c>
      <c r="N1739" s="264">
        <v>0</v>
      </c>
      <c r="O1739" s="264">
        <f t="shared" si="201"/>
        <v>0</v>
      </c>
      <c r="P1739" s="264">
        <f t="shared" si="200"/>
        <v>0</v>
      </c>
      <c r="T1739" s="264">
        <f t="shared" si="202"/>
        <v>0</v>
      </c>
      <c r="U1739" s="264">
        <f t="shared" si="203"/>
        <v>0</v>
      </c>
      <c r="V1739" s="264">
        <f t="shared" si="204"/>
        <v>0</v>
      </c>
      <c r="W1739" s="264">
        <f t="shared" si="205"/>
        <v>0</v>
      </c>
      <c r="X1739" s="264">
        <f t="shared" si="206"/>
        <v>0</v>
      </c>
    </row>
    <row r="1740" spans="1:24" ht="14.5" thickBot="1" x14ac:dyDescent="0.3">
      <c r="A1740" s="210" t="s">
        <v>750</v>
      </c>
      <c r="B1740" s="211"/>
      <c r="C1740" s="211"/>
      <c r="D1740" s="211"/>
      <c r="E1740" s="211"/>
      <c r="F1740" s="212"/>
      <c r="J1740" s="264">
        <v>0</v>
      </c>
      <c r="K1740" s="264">
        <v>0</v>
      </c>
      <c r="L1740" s="264">
        <v>0</v>
      </c>
      <c r="M1740" s="264">
        <v>0</v>
      </c>
      <c r="N1740" s="264">
        <v>0</v>
      </c>
      <c r="O1740" s="264">
        <f t="shared" si="201"/>
        <v>0</v>
      </c>
      <c r="P1740" s="264">
        <f t="shared" si="200"/>
        <v>0</v>
      </c>
      <c r="T1740" s="264">
        <f t="shared" si="202"/>
        <v>0</v>
      </c>
      <c r="U1740" s="264">
        <f t="shared" si="203"/>
        <v>0</v>
      </c>
      <c r="V1740" s="264">
        <f t="shared" si="204"/>
        <v>0</v>
      </c>
      <c r="W1740" s="264">
        <f t="shared" si="205"/>
        <v>0</v>
      </c>
      <c r="X1740" s="264">
        <f t="shared" si="206"/>
        <v>0</v>
      </c>
    </row>
    <row r="1741" spans="1:24" ht="14" x14ac:dyDescent="0.25">
      <c r="A1741" s="50"/>
      <c r="B1741" s="50"/>
      <c r="C1741" s="50"/>
      <c r="D1741" s="50"/>
      <c r="E1741" s="50"/>
      <c r="F1741" s="50"/>
      <c r="J1741" s="264">
        <v>0</v>
      </c>
      <c r="K1741" s="264">
        <v>0</v>
      </c>
      <c r="L1741" s="264">
        <v>0</v>
      </c>
      <c r="M1741" s="264">
        <v>0</v>
      </c>
      <c r="N1741" s="264">
        <v>0</v>
      </c>
      <c r="O1741" s="264">
        <f t="shared" si="201"/>
        <v>0</v>
      </c>
      <c r="P1741" s="264">
        <f t="shared" ref="P1741:P1750" si="207">O1741*D1741</f>
        <v>0</v>
      </c>
      <c r="T1741" s="264">
        <f t="shared" si="202"/>
        <v>0</v>
      </c>
      <c r="U1741" s="264">
        <f t="shared" si="203"/>
        <v>0</v>
      </c>
      <c r="V1741" s="264">
        <f t="shared" si="204"/>
        <v>0</v>
      </c>
      <c r="W1741" s="264">
        <f t="shared" si="205"/>
        <v>0</v>
      </c>
      <c r="X1741" s="264">
        <f t="shared" si="206"/>
        <v>0</v>
      </c>
    </row>
    <row r="1742" spans="1:24" ht="12.75" customHeight="1" x14ac:dyDescent="0.25">
      <c r="A1742" s="2" t="s">
        <v>202</v>
      </c>
      <c r="B1742" s="227" t="s">
        <v>751</v>
      </c>
      <c r="C1742" s="3" t="s">
        <v>148</v>
      </c>
      <c r="D1742" s="1">
        <v>1</v>
      </c>
      <c r="E1742" s="201">
        <v>700000</v>
      </c>
      <c r="F1742" s="202">
        <f>E1742*D1742</f>
        <v>700000</v>
      </c>
      <c r="H1742" s="146">
        <v>1304000</v>
      </c>
      <c r="J1742" s="264">
        <v>173369.92387553465</v>
      </c>
      <c r="K1742" s="264">
        <v>60679.473356437113</v>
      </c>
      <c r="L1742" s="264">
        <v>801833.10223647603</v>
      </c>
      <c r="M1742" s="264">
        <v>15730.403757358763</v>
      </c>
      <c r="N1742" s="264">
        <v>252387.09677419355</v>
      </c>
      <c r="O1742" s="264">
        <f>SUM(J1742:N1742)</f>
        <v>1304000</v>
      </c>
      <c r="P1742" s="264">
        <v>1304000</v>
      </c>
      <c r="R1742" s="266">
        <f>H1742</f>
        <v>1304000</v>
      </c>
      <c r="T1742" s="264">
        <f t="shared" si="202"/>
        <v>173369.92387553465</v>
      </c>
      <c r="U1742" s="264">
        <f t="shared" si="203"/>
        <v>60679.473356437113</v>
      </c>
      <c r="V1742" s="264">
        <f t="shared" si="204"/>
        <v>801833.10223647603</v>
      </c>
      <c r="W1742" s="264">
        <f t="shared" si="205"/>
        <v>15730.403757358763</v>
      </c>
      <c r="X1742" s="264">
        <f t="shared" si="206"/>
        <v>252387.09677419355</v>
      </c>
    </row>
    <row r="1743" spans="1:24" ht="12.75" customHeight="1" x14ac:dyDescent="0.25">
      <c r="B1743" s="227"/>
      <c r="J1743" s="264">
        <v>0</v>
      </c>
      <c r="K1743" s="264">
        <v>0</v>
      </c>
      <c r="L1743" s="264">
        <v>0</v>
      </c>
      <c r="M1743" s="264">
        <v>0</v>
      </c>
      <c r="N1743" s="264">
        <v>0</v>
      </c>
      <c r="O1743" s="264">
        <f t="shared" si="201"/>
        <v>0</v>
      </c>
      <c r="P1743" s="264">
        <f t="shared" si="207"/>
        <v>0</v>
      </c>
      <c r="T1743" s="264">
        <f t="shared" si="202"/>
        <v>0</v>
      </c>
      <c r="U1743" s="264">
        <f t="shared" si="203"/>
        <v>0</v>
      </c>
      <c r="V1743" s="264">
        <f t="shared" si="204"/>
        <v>0</v>
      </c>
      <c r="W1743" s="264">
        <f t="shared" si="205"/>
        <v>0</v>
      </c>
      <c r="X1743" s="264">
        <f t="shared" si="206"/>
        <v>0</v>
      </c>
    </row>
    <row r="1744" spans="1:24" ht="12.75" customHeight="1" x14ac:dyDescent="0.25">
      <c r="B1744" s="227"/>
      <c r="J1744" s="264">
        <v>0</v>
      </c>
      <c r="K1744" s="264">
        <v>0</v>
      </c>
      <c r="L1744" s="264">
        <v>0</v>
      </c>
      <c r="M1744" s="264">
        <v>0</v>
      </c>
      <c r="N1744" s="264">
        <v>0</v>
      </c>
      <c r="O1744" s="264">
        <f t="shared" si="201"/>
        <v>0</v>
      </c>
      <c r="P1744" s="264">
        <f t="shared" si="207"/>
        <v>0</v>
      </c>
      <c r="T1744" s="264">
        <f t="shared" si="202"/>
        <v>0</v>
      </c>
      <c r="U1744" s="264">
        <f t="shared" si="203"/>
        <v>0</v>
      </c>
      <c r="V1744" s="264">
        <f t="shared" si="204"/>
        <v>0</v>
      </c>
      <c r="W1744" s="264">
        <f t="shared" si="205"/>
        <v>0</v>
      </c>
      <c r="X1744" s="264">
        <f t="shared" si="206"/>
        <v>0</v>
      </c>
    </row>
    <row r="1745" spans="1:24" ht="12.75" customHeight="1" x14ac:dyDescent="0.25">
      <c r="B1745" s="227"/>
      <c r="J1745" s="264">
        <v>0</v>
      </c>
      <c r="K1745" s="264">
        <v>0</v>
      </c>
      <c r="L1745" s="264">
        <v>0</v>
      </c>
      <c r="M1745" s="264">
        <v>0</v>
      </c>
      <c r="N1745" s="264">
        <v>0</v>
      </c>
      <c r="O1745" s="264">
        <f t="shared" si="201"/>
        <v>0</v>
      </c>
      <c r="P1745" s="264">
        <f t="shared" si="207"/>
        <v>0</v>
      </c>
      <c r="T1745" s="264">
        <f t="shared" si="202"/>
        <v>0</v>
      </c>
      <c r="U1745" s="264">
        <f t="shared" si="203"/>
        <v>0</v>
      </c>
      <c r="V1745" s="264">
        <f t="shared" si="204"/>
        <v>0</v>
      </c>
      <c r="W1745" s="264">
        <f t="shared" si="205"/>
        <v>0</v>
      </c>
      <c r="X1745" s="264">
        <f t="shared" si="206"/>
        <v>0</v>
      </c>
    </row>
    <row r="1746" spans="1:24" ht="12.75" customHeight="1" x14ac:dyDescent="0.25">
      <c r="B1746" s="227"/>
      <c r="J1746" s="264">
        <v>0</v>
      </c>
      <c r="K1746" s="264">
        <v>0</v>
      </c>
      <c r="L1746" s="264">
        <v>0</v>
      </c>
      <c r="M1746" s="264">
        <v>0</v>
      </c>
      <c r="N1746" s="264">
        <v>0</v>
      </c>
      <c r="O1746" s="264">
        <f t="shared" si="201"/>
        <v>0</v>
      </c>
      <c r="P1746" s="264">
        <f t="shared" si="207"/>
        <v>0</v>
      </c>
      <c r="T1746" s="264">
        <f t="shared" si="202"/>
        <v>0</v>
      </c>
      <c r="U1746" s="264">
        <f t="shared" si="203"/>
        <v>0</v>
      </c>
      <c r="V1746" s="264">
        <f t="shared" si="204"/>
        <v>0</v>
      </c>
      <c r="W1746" s="264">
        <f t="shared" si="205"/>
        <v>0</v>
      </c>
      <c r="X1746" s="264">
        <f t="shared" si="206"/>
        <v>0</v>
      </c>
    </row>
    <row r="1747" spans="1:24" ht="12.75" customHeight="1" x14ac:dyDescent="0.25">
      <c r="B1747" s="227"/>
      <c r="J1747" s="264">
        <v>0</v>
      </c>
      <c r="K1747" s="264">
        <v>0</v>
      </c>
      <c r="L1747" s="264">
        <v>0</v>
      </c>
      <c r="M1747" s="264">
        <v>0</v>
      </c>
      <c r="N1747" s="264">
        <v>0</v>
      </c>
      <c r="O1747" s="264">
        <f t="shared" si="201"/>
        <v>0</v>
      </c>
      <c r="P1747" s="264">
        <f t="shared" si="207"/>
        <v>0</v>
      </c>
      <c r="T1747" s="264">
        <f t="shared" si="202"/>
        <v>0</v>
      </c>
      <c r="U1747" s="264">
        <f t="shared" si="203"/>
        <v>0</v>
      </c>
      <c r="V1747" s="264">
        <f t="shared" si="204"/>
        <v>0</v>
      </c>
      <c r="W1747" s="264">
        <f t="shared" si="205"/>
        <v>0</v>
      </c>
      <c r="X1747" s="264">
        <f t="shared" si="206"/>
        <v>0</v>
      </c>
    </row>
    <row r="1748" spans="1:24" ht="12.75" customHeight="1" x14ac:dyDescent="0.25">
      <c r="A1748" s="2" t="s">
        <v>271</v>
      </c>
      <c r="B1748" s="227" t="s">
        <v>752</v>
      </c>
      <c r="C1748" s="3" t="s">
        <v>148</v>
      </c>
      <c r="D1748" s="1">
        <v>9</v>
      </c>
      <c r="E1748" s="203">
        <v>60000</v>
      </c>
      <c r="F1748" s="204">
        <f>E1748*D1748</f>
        <v>540000</v>
      </c>
      <c r="H1748" s="146">
        <v>100000</v>
      </c>
      <c r="J1748" s="264">
        <v>7977.1437366043547</v>
      </c>
      <c r="K1748" s="264">
        <v>2792.0003078115237</v>
      </c>
      <c r="L1748" s="264">
        <v>36894.161145850121</v>
      </c>
      <c r="M1748" s="264">
        <v>723.7915839275505</v>
      </c>
      <c r="N1748" s="264">
        <v>11612.903225806451</v>
      </c>
      <c r="O1748" s="264">
        <f>SUM(J1748:N1748)</f>
        <v>60000</v>
      </c>
      <c r="P1748" s="264">
        <f t="shared" si="207"/>
        <v>540000</v>
      </c>
      <c r="R1748" s="266">
        <f>F1748</f>
        <v>540000</v>
      </c>
      <c r="T1748" s="264">
        <f t="shared" si="202"/>
        <v>71794.293629439198</v>
      </c>
      <c r="U1748" s="264">
        <f t="shared" si="203"/>
        <v>25128.002770303712</v>
      </c>
      <c r="V1748" s="264">
        <f t="shared" si="204"/>
        <v>332047.45031265111</v>
      </c>
      <c r="W1748" s="264">
        <f t="shared" si="205"/>
        <v>6514.1242553479542</v>
      </c>
      <c r="X1748" s="264">
        <f t="shared" si="206"/>
        <v>104516.12903225806</v>
      </c>
    </row>
    <row r="1749" spans="1:24" ht="12.75" customHeight="1" x14ac:dyDescent="0.25">
      <c r="B1749" s="227"/>
      <c r="P1749" s="264">
        <f t="shared" si="207"/>
        <v>0</v>
      </c>
      <c r="T1749" s="264">
        <f t="shared" si="202"/>
        <v>0</v>
      </c>
      <c r="U1749" s="264">
        <f t="shared" si="203"/>
        <v>0</v>
      </c>
      <c r="V1749" s="264">
        <f t="shared" si="204"/>
        <v>0</v>
      </c>
      <c r="W1749" s="264">
        <f t="shared" si="205"/>
        <v>0</v>
      </c>
      <c r="X1749" s="264">
        <f t="shared" si="206"/>
        <v>0</v>
      </c>
    </row>
    <row r="1750" spans="1:24" ht="12.75" customHeight="1" thickBot="1" x14ac:dyDescent="0.3">
      <c r="B1750" s="227"/>
      <c r="P1750" s="264">
        <f t="shared" si="207"/>
        <v>0</v>
      </c>
      <c r="T1750" s="264">
        <f t="shared" si="202"/>
        <v>0</v>
      </c>
      <c r="U1750" s="264">
        <f t="shared" si="203"/>
        <v>0</v>
      </c>
      <c r="V1750" s="264">
        <f t="shared" si="204"/>
        <v>0</v>
      </c>
      <c r="W1750" s="264">
        <f t="shared" si="205"/>
        <v>0</v>
      </c>
      <c r="X1750" s="264">
        <f t="shared" si="206"/>
        <v>0</v>
      </c>
    </row>
    <row r="1751" spans="1:24" ht="14.5" thickBot="1" x14ac:dyDescent="0.3">
      <c r="A1751" s="59" t="s">
        <v>30</v>
      </c>
      <c r="B1751" s="60" t="s">
        <v>753</v>
      </c>
      <c r="C1751" s="61"/>
      <c r="D1751" s="62"/>
      <c r="E1751" s="151"/>
      <c r="F1751" s="152">
        <f>F1748+F1742</f>
        <v>1240000</v>
      </c>
      <c r="R1751" s="269"/>
      <c r="S1751" s="269"/>
      <c r="T1751" s="264">
        <f t="shared" si="202"/>
        <v>0</v>
      </c>
      <c r="U1751" s="264">
        <f t="shared" si="203"/>
        <v>0</v>
      </c>
      <c r="V1751" s="264">
        <f t="shared" si="204"/>
        <v>0</v>
      </c>
      <c r="W1751" s="264">
        <f t="shared" si="205"/>
        <v>0</v>
      </c>
      <c r="X1751" s="264">
        <f t="shared" si="206"/>
        <v>0</v>
      </c>
    </row>
    <row r="1752" spans="1:24" ht="12.75" customHeight="1" thickBot="1" x14ac:dyDescent="0.3">
      <c r="A1752" s="5"/>
      <c r="B1752" s="4"/>
      <c r="C1752" s="6"/>
      <c r="D1752" s="7"/>
      <c r="R1752" s="269"/>
      <c r="S1752" s="269"/>
      <c r="T1752" s="270"/>
      <c r="U1752" s="270"/>
    </row>
    <row r="1753" spans="1:24" ht="40.5" thickBot="1" x14ac:dyDescent="0.3">
      <c r="A1753" s="46" t="s">
        <v>203</v>
      </c>
      <c r="B1753" s="47" t="s">
        <v>758</v>
      </c>
      <c r="C1753" s="48"/>
      <c r="D1753" s="219">
        <f>F1751+F1738+F1728+F1717+F1610+F1459+F1405+F1341+F1303+F1263+F1208+F964+F646+F629+F469+F179+F36+F21</f>
        <v>15429967.16</v>
      </c>
      <c r="E1753" s="219"/>
      <c r="F1753" s="220"/>
      <c r="G1753" s="145"/>
      <c r="H1753" s="205">
        <v>16071487</v>
      </c>
      <c r="J1753" s="205"/>
      <c r="K1753" s="205"/>
      <c r="L1753" s="205"/>
      <c r="M1753" s="205"/>
      <c r="N1753" s="205"/>
      <c r="O1753" s="205"/>
      <c r="P1753" s="205">
        <f>SUM(P12:P1749)</f>
        <v>20025771.074802473</v>
      </c>
      <c r="R1753" s="273"/>
      <c r="S1753" s="273"/>
      <c r="T1753" s="278">
        <f t="shared" ref="T1753:X1753" si="208">SUM(T12:T1749)</f>
        <v>3773356.0579514708</v>
      </c>
      <c r="U1753" s="278">
        <f t="shared" si="208"/>
        <v>790411.65292808809</v>
      </c>
      <c r="V1753" s="278">
        <f t="shared" si="208"/>
        <v>10625037.917423857</v>
      </c>
      <c r="W1753" s="278">
        <f t="shared" si="208"/>
        <v>994024.3297917234</v>
      </c>
      <c r="X1753" s="278">
        <f t="shared" si="208"/>
        <v>3842941.3171896799</v>
      </c>
    </row>
    <row r="1754" spans="1:24" ht="12.75" customHeight="1" x14ac:dyDescent="0.25">
      <c r="H1754" s="145"/>
      <c r="R1754" s="269"/>
      <c r="S1754" s="269"/>
      <c r="T1754" s="270"/>
      <c r="U1754" s="270"/>
    </row>
    <row r="1755" spans="1:24" ht="12.75" customHeight="1" x14ac:dyDescent="0.25">
      <c r="A1755" s="206"/>
      <c r="B1755" s="4"/>
      <c r="C1755" s="206"/>
      <c r="D1755" s="26"/>
      <c r="F1755" s="205"/>
      <c r="H1755" s="264">
        <v>-641519.83999999985</v>
      </c>
      <c r="R1755" s="269"/>
      <c r="S1755" s="269"/>
      <c r="T1755" s="270"/>
      <c r="U1755" s="270"/>
    </row>
    <row r="1756" spans="1:24" ht="12.75" customHeight="1" x14ac:dyDescent="0.25">
      <c r="A1756" s="206"/>
      <c r="B1756" s="206"/>
      <c r="C1756" s="206"/>
      <c r="D1756" s="206"/>
      <c r="R1756" s="269"/>
      <c r="S1756" s="269"/>
      <c r="T1756" s="270"/>
      <c r="U1756" s="270"/>
    </row>
    <row r="1757" spans="1:24" ht="12.75" customHeight="1" x14ac:dyDescent="0.25">
      <c r="A1757" s="206"/>
      <c r="B1757" s="206"/>
      <c r="C1757" s="206"/>
      <c r="D1757" s="206"/>
      <c r="R1757" s="269"/>
      <c r="S1757" s="269"/>
      <c r="T1757" s="270"/>
      <c r="U1757" s="270"/>
    </row>
    <row r="1758" spans="1:24" ht="12.75" customHeight="1" x14ac:dyDescent="0.25">
      <c r="A1758" s="206"/>
      <c r="B1758" s="206"/>
      <c r="C1758" s="206"/>
      <c r="D1758" s="206"/>
    </row>
  </sheetData>
  <mergeCells count="380">
    <mergeCell ref="T6:X6"/>
    <mergeCell ref="O5:R5"/>
    <mergeCell ref="B832:B834"/>
    <mergeCell ref="B835:B838"/>
    <mergeCell ref="B842:B845"/>
    <mergeCell ref="B781:B783"/>
    <mergeCell ref="B784:B786"/>
    <mergeCell ref="B787:B790"/>
    <mergeCell ref="B884:B887"/>
    <mergeCell ref="B888:B891"/>
    <mergeCell ref="B892:B894"/>
    <mergeCell ref="A793:F793"/>
    <mergeCell ref="A801:F801"/>
    <mergeCell ref="A802:F802"/>
    <mergeCell ref="A826:F826"/>
    <mergeCell ref="B895:B898"/>
    <mergeCell ref="B903:B906"/>
    <mergeCell ref="B912:B917"/>
    <mergeCell ref="D2:F2"/>
    <mergeCell ref="D3:F3"/>
    <mergeCell ref="D4:F4"/>
    <mergeCell ref="A849:F849"/>
    <mergeCell ref="A848:F848"/>
    <mergeCell ref="A878:F878"/>
    <mergeCell ref="A901:F901"/>
    <mergeCell ref="A909:F909"/>
    <mergeCell ref="A910:F910"/>
    <mergeCell ref="B851:B856"/>
    <mergeCell ref="B857:B861"/>
    <mergeCell ref="B862:B865"/>
    <mergeCell ref="B866:B870"/>
    <mergeCell ref="B871:B875"/>
    <mergeCell ref="B880:B883"/>
    <mergeCell ref="B815:B819"/>
    <mergeCell ref="B820:B823"/>
    <mergeCell ref="B828:B831"/>
    <mergeCell ref="B795:B798"/>
    <mergeCell ref="B804:B809"/>
    <mergeCell ref="B810:B814"/>
    <mergeCell ref="B1679:B1682"/>
    <mergeCell ref="B1616:B1623"/>
    <mergeCell ref="B1624:B1631"/>
    <mergeCell ref="B1632:B1639"/>
    <mergeCell ref="B1640:B1646"/>
    <mergeCell ref="B1748:B1750"/>
    <mergeCell ref="B1724:B1725"/>
    <mergeCell ref="B1732:B1733"/>
    <mergeCell ref="B1734:B1735"/>
    <mergeCell ref="B1742:B1747"/>
    <mergeCell ref="B1683:B1686"/>
    <mergeCell ref="B1687:B1690"/>
    <mergeCell ref="B1691:B1694"/>
    <mergeCell ref="B1699:B1706"/>
    <mergeCell ref="B1707:B1714"/>
    <mergeCell ref="B1721:B1723"/>
    <mergeCell ref="A1719:F1719"/>
    <mergeCell ref="A1730:F1730"/>
    <mergeCell ref="A1740:F1740"/>
    <mergeCell ref="B1647:B1654"/>
    <mergeCell ref="B1655:B1662"/>
    <mergeCell ref="B1667:B1670"/>
    <mergeCell ref="B1671:B1674"/>
    <mergeCell ref="B1675:B1678"/>
    <mergeCell ref="B1396:B1397"/>
    <mergeCell ref="B1398:B1399"/>
    <mergeCell ref="B1400:B1401"/>
    <mergeCell ref="B1465:B1471"/>
    <mergeCell ref="B1472:B1478"/>
    <mergeCell ref="B1479:B1485"/>
    <mergeCell ref="B1569:B1576"/>
    <mergeCell ref="B1577:B1578"/>
    <mergeCell ref="B1579:B1586"/>
    <mergeCell ref="B1541:B1548"/>
    <mergeCell ref="B1550:B1557"/>
    <mergeCell ref="B1559:B1566"/>
    <mergeCell ref="B1567:B1568"/>
    <mergeCell ref="B1379:B1380"/>
    <mergeCell ref="B1381:B1383"/>
    <mergeCell ref="B1384:B1386"/>
    <mergeCell ref="B1387:B1389"/>
    <mergeCell ref="B1390:B1392"/>
    <mergeCell ref="B1393:B1395"/>
    <mergeCell ref="B1357:B1360"/>
    <mergeCell ref="B1361:B1363"/>
    <mergeCell ref="B1364:B1366"/>
    <mergeCell ref="B1367:B1369"/>
    <mergeCell ref="B1374:B1376"/>
    <mergeCell ref="B1377:B1378"/>
    <mergeCell ref="A1372:F1372"/>
    <mergeCell ref="B1332:B1334"/>
    <mergeCell ref="B1335:B1337"/>
    <mergeCell ref="B1338:B1340"/>
    <mergeCell ref="B1347:B1350"/>
    <mergeCell ref="B1351:B1353"/>
    <mergeCell ref="B1354:B1356"/>
    <mergeCell ref="B1318:B1319"/>
    <mergeCell ref="B1320:B1321"/>
    <mergeCell ref="B1322:B1323"/>
    <mergeCell ref="B1324:B1326"/>
    <mergeCell ref="B1327:B1329"/>
    <mergeCell ref="B1330:B1331"/>
    <mergeCell ref="A1343:F1343"/>
    <mergeCell ref="A1345:F1345"/>
    <mergeCell ref="B1297:B1299"/>
    <mergeCell ref="B1300:B1302"/>
    <mergeCell ref="B1307:B1309"/>
    <mergeCell ref="B1310:B1312"/>
    <mergeCell ref="B1313:B1315"/>
    <mergeCell ref="B1316:B1317"/>
    <mergeCell ref="B1273:B1278"/>
    <mergeCell ref="B1279:B1281"/>
    <mergeCell ref="B1282:B1285"/>
    <mergeCell ref="B1286:B1288"/>
    <mergeCell ref="B1289:B1292"/>
    <mergeCell ref="B1293:B1296"/>
    <mergeCell ref="A1305:F1305"/>
    <mergeCell ref="B1233:B1237"/>
    <mergeCell ref="B1238:B1244"/>
    <mergeCell ref="B1245:B1251"/>
    <mergeCell ref="B1252:B1258"/>
    <mergeCell ref="B1259:B1262"/>
    <mergeCell ref="B1267:B1272"/>
    <mergeCell ref="B1202:B1203"/>
    <mergeCell ref="B1204:B1205"/>
    <mergeCell ref="B1212:B1217"/>
    <mergeCell ref="B1218:B1223"/>
    <mergeCell ref="B1224:B1227"/>
    <mergeCell ref="B1228:B1232"/>
    <mergeCell ref="A1210:F1210"/>
    <mergeCell ref="A1265:F1265"/>
    <mergeCell ref="B1174:B1181"/>
    <mergeCell ref="B1186:B1189"/>
    <mergeCell ref="B1190:B1193"/>
    <mergeCell ref="B1194:B1197"/>
    <mergeCell ref="B1198:B1199"/>
    <mergeCell ref="B1200:B1201"/>
    <mergeCell ref="B1141:B1143"/>
    <mergeCell ref="B1144:B1146"/>
    <mergeCell ref="B1151:B1158"/>
    <mergeCell ref="B1165:B1171"/>
    <mergeCell ref="A1149:F1149"/>
    <mergeCell ref="A1163:F1163"/>
    <mergeCell ref="A1184:F1184"/>
    <mergeCell ref="B1117:B1120"/>
    <mergeCell ref="B1121:B1123"/>
    <mergeCell ref="B1124:B1126"/>
    <mergeCell ref="B1127:B1129"/>
    <mergeCell ref="B1134:B1137"/>
    <mergeCell ref="B1138:B1140"/>
    <mergeCell ref="B1090:B1092"/>
    <mergeCell ref="B1093:B1095"/>
    <mergeCell ref="B1100:B1103"/>
    <mergeCell ref="B1104:B1106"/>
    <mergeCell ref="B1107:B1109"/>
    <mergeCell ref="B1110:B1112"/>
    <mergeCell ref="A1098:F1098"/>
    <mergeCell ref="A1115:F1115"/>
    <mergeCell ref="A1132:F1132"/>
    <mergeCell ref="B1066:B1069"/>
    <mergeCell ref="B1070:B1072"/>
    <mergeCell ref="B1073:B1075"/>
    <mergeCell ref="B1076:B1078"/>
    <mergeCell ref="B1083:B1086"/>
    <mergeCell ref="B1087:B1089"/>
    <mergeCell ref="B1039:B1041"/>
    <mergeCell ref="B1042:B1044"/>
    <mergeCell ref="B1049:B1052"/>
    <mergeCell ref="B1053:B1055"/>
    <mergeCell ref="B1056:B1058"/>
    <mergeCell ref="B1059:B1061"/>
    <mergeCell ref="A1047:F1047"/>
    <mergeCell ref="A1064:F1064"/>
    <mergeCell ref="A1081:F1081"/>
    <mergeCell ref="B1015:B1018"/>
    <mergeCell ref="B1019:B1021"/>
    <mergeCell ref="B1022:B1024"/>
    <mergeCell ref="B1025:B1027"/>
    <mergeCell ref="B1032:B1035"/>
    <mergeCell ref="B1036:B1038"/>
    <mergeCell ref="B985:B987"/>
    <mergeCell ref="B988:B990"/>
    <mergeCell ref="B995:B997"/>
    <mergeCell ref="B998:B1000"/>
    <mergeCell ref="B1005:B1007"/>
    <mergeCell ref="B1008:B1010"/>
    <mergeCell ref="A993:F993"/>
    <mergeCell ref="A1003:F1003"/>
    <mergeCell ref="A1013:F1013"/>
    <mergeCell ref="A1030:F1030"/>
    <mergeCell ref="B973:B974"/>
    <mergeCell ref="B975:B978"/>
    <mergeCell ref="B979:B981"/>
    <mergeCell ref="B982:B984"/>
    <mergeCell ref="B918:B923"/>
    <mergeCell ref="B924:B928"/>
    <mergeCell ref="B929:B932"/>
    <mergeCell ref="B937:B940"/>
    <mergeCell ref="B941:B944"/>
    <mergeCell ref="B945:B948"/>
    <mergeCell ref="A968:F968"/>
    <mergeCell ref="A970:F970"/>
    <mergeCell ref="A971:F971"/>
    <mergeCell ref="A935:F935"/>
    <mergeCell ref="A956:F956"/>
    <mergeCell ref="A966:F966"/>
    <mergeCell ref="B949:B953"/>
    <mergeCell ref="B958:B961"/>
    <mergeCell ref="B748:B753"/>
    <mergeCell ref="B754:B758"/>
    <mergeCell ref="B759:B763"/>
    <mergeCell ref="B764:B768"/>
    <mergeCell ref="B769:B772"/>
    <mergeCell ref="B777:B780"/>
    <mergeCell ref="A775:F775"/>
    <mergeCell ref="B714:B717"/>
    <mergeCell ref="B722:B725"/>
    <mergeCell ref="B726:B729"/>
    <mergeCell ref="B730:B732"/>
    <mergeCell ref="B733:B736"/>
    <mergeCell ref="A720:F720"/>
    <mergeCell ref="A739:F739"/>
    <mergeCell ref="A745:F745"/>
    <mergeCell ref="A746:F746"/>
    <mergeCell ref="B700:B704"/>
    <mergeCell ref="B705:B708"/>
    <mergeCell ref="B709:B713"/>
    <mergeCell ref="B638:B644"/>
    <mergeCell ref="B653:B656"/>
    <mergeCell ref="B657:B661"/>
    <mergeCell ref="B662:B665"/>
    <mergeCell ref="B670:B673"/>
    <mergeCell ref="A651:F651"/>
    <mergeCell ref="A680:F680"/>
    <mergeCell ref="A681:F681"/>
    <mergeCell ref="A668:F668"/>
    <mergeCell ref="A648:F648"/>
    <mergeCell ref="A650:F650"/>
    <mergeCell ref="B593:B596"/>
    <mergeCell ref="B597:B601"/>
    <mergeCell ref="B550:B552"/>
    <mergeCell ref="B553:B560"/>
    <mergeCell ref="B562:B564"/>
    <mergeCell ref="B569:B576"/>
    <mergeCell ref="B683:B687"/>
    <mergeCell ref="B688:B693"/>
    <mergeCell ref="B694:B699"/>
    <mergeCell ref="A567:F567"/>
    <mergeCell ref="A591:F591"/>
    <mergeCell ref="A615:F615"/>
    <mergeCell ref="A631:F631"/>
    <mergeCell ref="B602:B605"/>
    <mergeCell ref="B606:B612"/>
    <mergeCell ref="B617:B620"/>
    <mergeCell ref="B621:B626"/>
    <mergeCell ref="B633:B637"/>
    <mergeCell ref="B578:B585"/>
    <mergeCell ref="B525:B528"/>
    <mergeCell ref="B529:B532"/>
    <mergeCell ref="B533:B535"/>
    <mergeCell ref="B536:B540"/>
    <mergeCell ref="B547:B549"/>
    <mergeCell ref="B490:B495"/>
    <mergeCell ref="B496:B499"/>
    <mergeCell ref="B500:B504"/>
    <mergeCell ref="B505:B509"/>
    <mergeCell ref="B510:B515"/>
    <mergeCell ref="B516:B520"/>
    <mergeCell ref="A523:F523"/>
    <mergeCell ref="A543:F543"/>
    <mergeCell ref="B485:B489"/>
    <mergeCell ref="A471:F471"/>
    <mergeCell ref="A473:F473"/>
    <mergeCell ref="B398:B405"/>
    <mergeCell ref="B406:B413"/>
    <mergeCell ref="B419:B421"/>
    <mergeCell ref="B422:B429"/>
    <mergeCell ref="B430:B431"/>
    <mergeCell ref="B432:B439"/>
    <mergeCell ref="A417:F417"/>
    <mergeCell ref="A416:F416"/>
    <mergeCell ref="A442:F442"/>
    <mergeCell ref="A462:F462"/>
    <mergeCell ref="A463:F463"/>
    <mergeCell ref="B444:B451"/>
    <mergeCell ref="B452:B459"/>
    <mergeCell ref="A396:F396"/>
    <mergeCell ref="A325:F325"/>
    <mergeCell ref="A326:F326"/>
    <mergeCell ref="B353:B360"/>
    <mergeCell ref="B361:B368"/>
    <mergeCell ref="B374:B376"/>
    <mergeCell ref="B377:B384"/>
    <mergeCell ref="B475:B479"/>
    <mergeCell ref="B480:B484"/>
    <mergeCell ref="A253:F253"/>
    <mergeCell ref="A262:F262"/>
    <mergeCell ref="A280:F280"/>
    <mergeCell ref="A279:F279"/>
    <mergeCell ref="B267:B274"/>
    <mergeCell ref="B275:B276"/>
    <mergeCell ref="B163:B170"/>
    <mergeCell ref="B386:B393"/>
    <mergeCell ref="B313:B314"/>
    <mergeCell ref="B315:B322"/>
    <mergeCell ref="B328:B330"/>
    <mergeCell ref="B331:B338"/>
    <mergeCell ref="B339:B340"/>
    <mergeCell ref="B341:B348"/>
    <mergeCell ref="A351:F351"/>
    <mergeCell ref="A372:F372"/>
    <mergeCell ref="A371:F371"/>
    <mergeCell ref="B130:B137"/>
    <mergeCell ref="B138:B145"/>
    <mergeCell ref="B147:B154"/>
    <mergeCell ref="B156:B161"/>
    <mergeCell ref="B282:B289"/>
    <mergeCell ref="B290:B297"/>
    <mergeCell ref="B302:B304"/>
    <mergeCell ref="B305:B312"/>
    <mergeCell ref="A300:F300"/>
    <mergeCell ref="A181:F181"/>
    <mergeCell ref="A184:F184"/>
    <mergeCell ref="A183:F183"/>
    <mergeCell ref="A219:F219"/>
    <mergeCell ref="B186:B191"/>
    <mergeCell ref="B192:B197"/>
    <mergeCell ref="B198:B203"/>
    <mergeCell ref="B204:B210"/>
    <mergeCell ref="B211:B216"/>
    <mergeCell ref="B221:B228"/>
    <mergeCell ref="B229:B236"/>
    <mergeCell ref="B237:B244"/>
    <mergeCell ref="B264:B266"/>
    <mergeCell ref="A247:F247"/>
    <mergeCell ref="A254:F254"/>
    <mergeCell ref="B97:B103"/>
    <mergeCell ref="B104:B111"/>
    <mergeCell ref="B113:B119"/>
    <mergeCell ref="B120:B127"/>
    <mergeCell ref="B128:B129"/>
    <mergeCell ref="B58:B60"/>
    <mergeCell ref="B61:B65"/>
    <mergeCell ref="B70:B74"/>
    <mergeCell ref="B75:B81"/>
    <mergeCell ref="B82:B88"/>
    <mergeCell ref="B89:B96"/>
    <mergeCell ref="A68:F68"/>
    <mergeCell ref="B29:B30"/>
    <mergeCell ref="B31:B35"/>
    <mergeCell ref="B42:B44"/>
    <mergeCell ref="B45:B47"/>
    <mergeCell ref="B48:B52"/>
    <mergeCell ref="B53:B57"/>
    <mergeCell ref="B12:B16"/>
    <mergeCell ref="B17:B20"/>
    <mergeCell ref="B25:B28"/>
    <mergeCell ref="A6:F6"/>
    <mergeCell ref="A10:F10"/>
    <mergeCell ref="A23:F23"/>
    <mergeCell ref="A40:F40"/>
    <mergeCell ref="A38:F38"/>
    <mergeCell ref="D1753:F1753"/>
    <mergeCell ref="A1533:F1533"/>
    <mergeCell ref="A1407:F1407"/>
    <mergeCell ref="A1461:F1461"/>
    <mergeCell ref="A1463:F1463"/>
    <mergeCell ref="A1539:F1539"/>
    <mergeCell ref="A1612:F1612"/>
    <mergeCell ref="A1614:F1614"/>
    <mergeCell ref="A1665:F1665"/>
    <mergeCell ref="A1697:F1697"/>
    <mergeCell ref="B1486:B1492"/>
    <mergeCell ref="B1493:B1499"/>
    <mergeCell ref="B1500:B1506"/>
    <mergeCell ref="B1507:B1514"/>
    <mergeCell ref="B1515:B1522"/>
    <mergeCell ref="B1523:B1530"/>
    <mergeCell ref="B1587:B1588"/>
    <mergeCell ref="B1589:B1596"/>
    <mergeCell ref="B1598:B1605"/>
  </mergeCells>
  <pageMargins left="0.57999999999999996" right="0.23622047244094491" top="0.43307086614173229" bottom="0.89" header="0.27559055118110237" footer="0.38"/>
  <pageSetup scale="54" fitToHeight="0" orientation="portrait" horizontalDpi="300" verticalDpi="300" r:id="rId1"/>
  <headerFooter>
    <oddHeader>&amp;R&amp;8Página &amp;P de &amp;N</oddHeader>
    <oddFooter>&amp;C&amp;8Arq. Luis Iván Carbonell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workbookViewId="0">
      <selection activeCell="G19" sqref="G19"/>
    </sheetView>
  </sheetViews>
  <sheetFormatPr baseColWidth="10" defaultRowHeight="12.5" x14ac:dyDescent="0.25"/>
  <cols>
    <col min="1" max="1" width="3.81640625" bestFit="1" customWidth="1"/>
    <col min="2" max="2" width="23.90625" bestFit="1" customWidth="1"/>
    <col min="3" max="3" width="53.1796875" customWidth="1"/>
    <col min="5" max="5" width="13.81640625" customWidth="1"/>
    <col min="7" max="7" width="13" style="268" customWidth="1"/>
  </cols>
  <sheetData>
    <row r="1" spans="1:7" ht="13" thickBot="1" x14ac:dyDescent="0.3"/>
    <row r="2" spans="1:7" ht="13.5" thickBot="1" x14ac:dyDescent="0.35">
      <c r="A2" s="247" t="s">
        <v>324</v>
      </c>
      <c r="B2" s="248"/>
      <c r="C2" s="249"/>
      <c r="G2" s="271" t="s">
        <v>754</v>
      </c>
    </row>
    <row r="3" spans="1:7" ht="13.5" thickBot="1" x14ac:dyDescent="0.35">
      <c r="A3" s="123" t="s">
        <v>323</v>
      </c>
      <c r="B3" s="96" t="s">
        <v>325</v>
      </c>
      <c r="C3" s="95" t="s">
        <v>272</v>
      </c>
    </row>
    <row r="4" spans="1:7" x14ac:dyDescent="0.25">
      <c r="A4" s="39">
        <v>1</v>
      </c>
      <c r="B4" s="112" t="s">
        <v>353</v>
      </c>
      <c r="C4" s="110">
        <f>'b)Estandar (E) (2)'!F21</f>
        <v>37571</v>
      </c>
      <c r="G4" s="268">
        <f>'b)Estandar (E) (2)'!R21</f>
        <v>41349.17</v>
      </c>
    </row>
    <row r="5" spans="1:7" x14ac:dyDescent="0.25">
      <c r="A5" s="40">
        <v>2</v>
      </c>
      <c r="B5" s="94" t="s">
        <v>354</v>
      </c>
      <c r="C5" s="111">
        <f>'b)Estandar (E) (2)'!F36</f>
        <v>234200</v>
      </c>
      <c r="G5" s="268">
        <f>'b)Estandar (E) (2)'!R36</f>
        <v>362344.61387096776</v>
      </c>
    </row>
    <row r="6" spans="1:7" x14ac:dyDescent="0.25">
      <c r="A6" s="40">
        <v>3</v>
      </c>
      <c r="B6" s="94" t="s">
        <v>321</v>
      </c>
      <c r="C6" s="111">
        <f>'b)Estandar (E) (2)'!F179</f>
        <v>1739521</v>
      </c>
      <c r="G6" s="268">
        <f>'b)Estandar (E) (2)'!R179</f>
        <v>2381488.7374838712</v>
      </c>
    </row>
    <row r="7" spans="1:7" x14ac:dyDescent="0.25">
      <c r="A7" s="40">
        <v>4</v>
      </c>
      <c r="B7" s="94" t="s">
        <v>322</v>
      </c>
      <c r="C7" s="111">
        <f>'b)Estandar (E) (2)'!F469</f>
        <v>4101805.7</v>
      </c>
      <c r="G7" s="268">
        <f>'b)Estandar (E) (2)'!R470</f>
        <v>5755499.4920000006</v>
      </c>
    </row>
    <row r="8" spans="1:7" x14ac:dyDescent="0.25">
      <c r="A8" s="40">
        <v>5</v>
      </c>
      <c r="B8" s="94" t="s">
        <v>355</v>
      </c>
      <c r="C8" s="111">
        <f>'b)Estandar (E) (2)'!F629</f>
        <v>1926995.1</v>
      </c>
      <c r="E8">
        <v>1215</v>
      </c>
      <c r="G8" s="268">
        <f>'b)Estandar (E) (2)'!R629</f>
        <v>2370641.8160000001</v>
      </c>
    </row>
    <row r="9" spans="1:7" ht="13" thickBot="1" x14ac:dyDescent="0.3">
      <c r="A9" s="41">
        <v>6</v>
      </c>
      <c r="B9" s="114" t="s">
        <v>356</v>
      </c>
      <c r="C9" s="117">
        <f>'b)Estandar (E) (2)'!F646</f>
        <v>77611</v>
      </c>
      <c r="E9" s="8">
        <f>C22/E8</f>
        <v>12699.561448559671</v>
      </c>
      <c r="G9" s="268">
        <f>'b)Estandar (E) (2)'!R646</f>
        <v>96428.299999999988</v>
      </c>
    </row>
    <row r="10" spans="1:7" x14ac:dyDescent="0.25">
      <c r="A10" s="39">
        <v>7</v>
      </c>
      <c r="B10" s="118" t="s">
        <v>357</v>
      </c>
      <c r="C10" s="119">
        <f>'b)Estandar (E) (2)'!F964</f>
        <v>1260010.3599999999</v>
      </c>
      <c r="G10" s="268">
        <f>'b)Estandar (E) (2)'!R965</f>
        <v>2283871.30748</v>
      </c>
    </row>
    <row r="11" spans="1:7" x14ac:dyDescent="0.25">
      <c r="A11" s="40">
        <v>8</v>
      </c>
      <c r="B11" s="113" t="s">
        <v>358</v>
      </c>
      <c r="C11" s="116">
        <f>'b)Estandar (E) (2)'!F1208</f>
        <v>1196048</v>
      </c>
      <c r="G11" s="268">
        <f>'b)Estandar (E) (2)'!R1208</f>
        <v>1273942.6379676333</v>
      </c>
    </row>
    <row r="12" spans="1:7" x14ac:dyDescent="0.25">
      <c r="A12" s="40">
        <v>9</v>
      </c>
      <c r="B12" s="113" t="s">
        <v>359</v>
      </c>
      <c r="C12" s="116">
        <f>'b)Estandar (E) (2)'!F1263</f>
        <v>113700</v>
      </c>
      <c r="G12" s="268">
        <f>'b)Estandar (E) (2)'!R1264</f>
        <v>113700</v>
      </c>
    </row>
    <row r="13" spans="1:7" x14ac:dyDescent="0.25">
      <c r="A13" s="93">
        <v>10</v>
      </c>
      <c r="B13" s="113" t="s">
        <v>360</v>
      </c>
      <c r="C13" s="116">
        <f>'b)Estandar (E) (2)'!F1303</f>
        <v>93120</v>
      </c>
      <c r="G13" s="268">
        <f>C13</f>
        <v>93120</v>
      </c>
    </row>
    <row r="14" spans="1:7" x14ac:dyDescent="0.25">
      <c r="A14" s="93">
        <v>11</v>
      </c>
      <c r="B14" s="113" t="s">
        <v>362</v>
      </c>
      <c r="C14" s="116">
        <f>'b)Estandar (E) (2)'!F1341</f>
        <v>407340</v>
      </c>
      <c r="G14" s="268">
        <f t="shared" ref="G14:G21" si="0">C14</f>
        <v>407340</v>
      </c>
    </row>
    <row r="15" spans="1:7" x14ac:dyDescent="0.25">
      <c r="A15" s="93">
        <v>12</v>
      </c>
      <c r="B15" s="113" t="s">
        <v>361</v>
      </c>
      <c r="C15" s="116">
        <f>'b)Estandar (E) (2)'!F1405</f>
        <v>129991</v>
      </c>
      <c r="G15" s="268">
        <f t="shared" si="0"/>
        <v>129991</v>
      </c>
    </row>
    <row r="16" spans="1:7" x14ac:dyDescent="0.25">
      <c r="A16" s="93">
        <v>13</v>
      </c>
      <c r="B16" s="113" t="s">
        <v>363</v>
      </c>
      <c r="C16" s="116">
        <f>'b)Estandar (E) (2)'!F1459</f>
        <v>612550</v>
      </c>
      <c r="G16" s="268">
        <f t="shared" si="0"/>
        <v>612550</v>
      </c>
    </row>
    <row r="17" spans="1:7" x14ac:dyDescent="0.25">
      <c r="A17" s="93">
        <v>14</v>
      </c>
      <c r="B17" s="113" t="s">
        <v>364</v>
      </c>
      <c r="C17" s="116">
        <f>'b)Estandar (E) (2)'!F1610</f>
        <v>1170500</v>
      </c>
      <c r="G17" s="268">
        <f t="shared" si="0"/>
        <v>1170500</v>
      </c>
    </row>
    <row r="18" spans="1:7" x14ac:dyDescent="0.25">
      <c r="A18" s="93">
        <v>15</v>
      </c>
      <c r="B18" s="113" t="s">
        <v>365</v>
      </c>
      <c r="C18" s="116">
        <f>'b)Estandar (E) (2)'!F1717</f>
        <v>893750</v>
      </c>
      <c r="G18" s="268">
        <f t="shared" si="0"/>
        <v>893750</v>
      </c>
    </row>
    <row r="19" spans="1:7" x14ac:dyDescent="0.25">
      <c r="A19" s="93">
        <v>16</v>
      </c>
      <c r="B19" s="113" t="s">
        <v>366</v>
      </c>
      <c r="C19" s="116">
        <f>'b)Estandar (E) (2)'!F1728</f>
        <v>49570</v>
      </c>
      <c r="G19" s="268">
        <f t="shared" si="0"/>
        <v>49570</v>
      </c>
    </row>
    <row r="20" spans="1:7" x14ac:dyDescent="0.25">
      <c r="A20" s="93">
        <v>17</v>
      </c>
      <c r="B20" s="113" t="s">
        <v>367</v>
      </c>
      <c r="C20" s="116">
        <f>'b)Estandar (E) (2)'!F1738</f>
        <v>145684</v>
      </c>
      <c r="G20" s="268">
        <f t="shared" si="0"/>
        <v>145684</v>
      </c>
    </row>
    <row r="21" spans="1:7" ht="13" thickBot="1" x14ac:dyDescent="0.3">
      <c r="A21" s="41">
        <v>18</v>
      </c>
      <c r="B21" s="113" t="s">
        <v>368</v>
      </c>
      <c r="C21" s="116">
        <f>'b)Estandar (E) (2)'!F1751</f>
        <v>1240000</v>
      </c>
      <c r="G21" s="268">
        <f>'b)Estandar (E) (2)'!R1742+'b)Estandar (E) (2)'!R1748</f>
        <v>1844000</v>
      </c>
    </row>
    <row r="22" spans="1:7" ht="13.5" thickBot="1" x14ac:dyDescent="0.35">
      <c r="A22" s="250" t="s">
        <v>369</v>
      </c>
      <c r="B22" s="251"/>
      <c r="C22" s="115">
        <f>SUM(C4:C21)</f>
        <v>15429967.16</v>
      </c>
      <c r="G22" s="272">
        <f>SUM(G4:G21)</f>
        <v>20025771.074802473</v>
      </c>
    </row>
    <row r="23" spans="1:7" ht="13" thickBot="1" x14ac:dyDescent="0.3">
      <c r="B23" s="9"/>
      <c r="C23" s="9"/>
    </row>
    <row r="24" spans="1:7" ht="13.5" thickBot="1" x14ac:dyDescent="0.35">
      <c r="A24" s="252" t="s">
        <v>375</v>
      </c>
      <c r="B24" s="253"/>
      <c r="C24" s="254"/>
    </row>
    <row r="25" spans="1:7" ht="13.5" thickBot="1" x14ac:dyDescent="0.35">
      <c r="A25" s="255">
        <f>C22/E8</f>
        <v>12699.561448559671</v>
      </c>
      <c r="B25" s="256"/>
      <c r="C25" s="257"/>
      <c r="G25" s="268">
        <f>G22/E8</f>
        <v>16482.116110948537</v>
      </c>
    </row>
    <row r="26" spans="1:7" x14ac:dyDescent="0.25">
      <c r="A26" s="9"/>
      <c r="B26" s="9"/>
      <c r="C26" s="9"/>
    </row>
  </sheetData>
  <mergeCells count="4">
    <mergeCell ref="A2:C2"/>
    <mergeCell ref="A22:B22"/>
    <mergeCell ref="A24:C24"/>
    <mergeCell ref="A25:C2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D13" sqref="D13"/>
    </sheetView>
  </sheetViews>
  <sheetFormatPr baseColWidth="10" defaultRowHeight="12.5" x14ac:dyDescent="0.25"/>
  <cols>
    <col min="1" max="1" width="25.6328125" customWidth="1"/>
    <col min="3" max="3" width="25" customWidth="1"/>
  </cols>
  <sheetData>
    <row r="1" spans="1:3" ht="13" thickBot="1" x14ac:dyDescent="0.3"/>
    <row r="2" spans="1:3" ht="13.5" thickBot="1" x14ac:dyDescent="0.35">
      <c r="A2" s="247" t="s">
        <v>283</v>
      </c>
      <c r="B2" s="248"/>
      <c r="C2" s="249"/>
    </row>
    <row r="3" spans="1:3" ht="13.5" thickBot="1" x14ac:dyDescent="0.35">
      <c r="A3" s="31" t="s">
        <v>280</v>
      </c>
      <c r="B3" s="258" t="s">
        <v>281</v>
      </c>
      <c r="C3" s="259"/>
    </row>
    <row r="4" spans="1:3" ht="13" x14ac:dyDescent="0.3">
      <c r="A4" s="33" t="s">
        <v>279</v>
      </c>
      <c r="B4" s="39">
        <v>261.39999999999998</v>
      </c>
      <c r="C4" s="36" t="s">
        <v>278</v>
      </c>
    </row>
    <row r="5" spans="1:3" ht="13" x14ac:dyDescent="0.3">
      <c r="A5" s="34" t="s">
        <v>276</v>
      </c>
      <c r="B5" s="40">
        <v>210</v>
      </c>
      <c r="C5" s="37" t="s">
        <v>278</v>
      </c>
    </row>
    <row r="6" spans="1:3" ht="13" x14ac:dyDescent="0.3">
      <c r="A6" s="34" t="s">
        <v>273</v>
      </c>
      <c r="B6" s="40">
        <v>230</v>
      </c>
      <c r="C6" s="37" t="s">
        <v>278</v>
      </c>
    </row>
    <row r="7" spans="1:3" ht="13" x14ac:dyDescent="0.3">
      <c r="A7" s="34" t="s">
        <v>274</v>
      </c>
      <c r="B7" s="40">
        <v>228</v>
      </c>
      <c r="C7" s="37" t="s">
        <v>278</v>
      </c>
    </row>
    <row r="8" spans="1:3" ht="13" x14ac:dyDescent="0.3">
      <c r="A8" s="34" t="s">
        <v>275</v>
      </c>
      <c r="B8" s="40">
        <v>232</v>
      </c>
      <c r="C8" s="37" t="s">
        <v>278</v>
      </c>
    </row>
    <row r="9" spans="1:3" ht="13.5" thickBot="1" x14ac:dyDescent="0.35">
      <c r="A9" s="35" t="s">
        <v>277</v>
      </c>
      <c r="B9" s="41">
        <v>54</v>
      </c>
      <c r="C9" s="38" t="s">
        <v>278</v>
      </c>
    </row>
    <row r="10" spans="1:3" ht="13.5" thickBot="1" x14ac:dyDescent="0.35">
      <c r="A10" s="32" t="s">
        <v>282</v>
      </c>
      <c r="B10" s="44">
        <f>B9+B8+B7+B6+B5+B4</f>
        <v>1215.4000000000001</v>
      </c>
      <c r="C10" s="45" t="s">
        <v>278</v>
      </c>
    </row>
    <row r="11" spans="1:3" ht="13" thickBot="1" x14ac:dyDescent="0.3">
      <c r="A11" s="9"/>
      <c r="B11" s="9"/>
      <c r="C11" s="9"/>
    </row>
    <row r="12" spans="1:3" ht="13.5" thickBot="1" x14ac:dyDescent="0.35">
      <c r="A12" s="43" t="s">
        <v>285</v>
      </c>
      <c r="B12" s="14"/>
      <c r="C12" s="42"/>
    </row>
    <row r="13" spans="1:3" ht="13.5" thickBot="1" x14ac:dyDescent="0.35">
      <c r="A13" s="260">
        <f>'b)Estandar (E) (2)'!D1753</f>
        <v>15429967.16</v>
      </c>
      <c r="B13" s="248"/>
      <c r="C13" s="249"/>
    </row>
    <row r="14" spans="1:3" ht="13" thickBot="1" x14ac:dyDescent="0.3">
      <c r="A14" s="9"/>
      <c r="B14" s="9"/>
      <c r="C14" s="9"/>
    </row>
    <row r="15" spans="1:3" ht="13.5" thickBot="1" x14ac:dyDescent="0.35">
      <c r="A15" s="252" t="s">
        <v>284</v>
      </c>
      <c r="B15" s="253"/>
      <c r="C15" s="254"/>
    </row>
    <row r="16" spans="1:3" ht="13.5" thickBot="1" x14ac:dyDescent="0.3">
      <c r="A16" s="261">
        <f>A13/B10</f>
        <v>12695.381898963304</v>
      </c>
      <c r="B16" s="262"/>
      <c r="C16" s="263"/>
    </row>
    <row r="17" spans="1:3" x14ac:dyDescent="0.25">
      <c r="A17" s="9"/>
      <c r="B17" s="9"/>
      <c r="C17" s="9"/>
    </row>
  </sheetData>
  <mergeCells count="5">
    <mergeCell ref="B3:C3"/>
    <mergeCell ref="A2:C2"/>
    <mergeCell ref="A13:C13"/>
    <mergeCell ref="A16:C16"/>
    <mergeCell ref="A15:C1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b)Estandar (E) (2)</vt:lpstr>
      <vt:lpstr>RESUMEN POR ZONA </vt:lpstr>
      <vt:lpstr>resumen </vt:lpstr>
      <vt:lpstr>'b)Estandar (E)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</dc:creator>
  <cp:lastModifiedBy>RORTUZAR</cp:lastModifiedBy>
  <cp:lastPrinted>2022-11-03T19:56:48Z</cp:lastPrinted>
  <dcterms:created xsi:type="dcterms:W3CDTF">2022-06-28T00:03:57Z</dcterms:created>
  <dcterms:modified xsi:type="dcterms:W3CDTF">2022-11-08T00:47:21Z</dcterms:modified>
</cp:coreProperties>
</file>